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15" windowWidth="22035" windowHeight="762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J78" i="20"/>
  <c r="J77" i="20" s="1"/>
  <c r="I78" i="20"/>
  <c r="H78" i="20"/>
  <c r="G78" i="20"/>
  <c r="F78" i="20"/>
  <c r="F77" i="20" s="1"/>
  <c r="E78" i="20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J65" i="20"/>
  <c r="J64" i="20" s="1"/>
  <c r="I65" i="20"/>
  <c r="H65" i="20"/>
  <c r="G65" i="20"/>
  <c r="F65" i="20"/>
  <c r="F64" i="20" s="1"/>
  <c r="E65" i="20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M51" i="20" s="1"/>
  <c r="L56" i="20"/>
  <c r="K56" i="20"/>
  <c r="J56" i="20"/>
  <c r="I56" i="20"/>
  <c r="I52" i="20" s="1"/>
  <c r="I51" i="20" s="1"/>
  <c r="H56" i="20"/>
  <c r="G56" i="20"/>
  <c r="F56" i="20"/>
  <c r="E56" i="20"/>
  <c r="E52" i="20" s="1"/>
  <c r="E51" i="20" s="1"/>
  <c r="M53" i="20"/>
  <c r="L53" i="20"/>
  <c r="K53" i="20"/>
  <c r="J53" i="20"/>
  <c r="J52" i="20" s="1"/>
  <c r="J51" i="20" s="1"/>
  <c r="I53" i="20"/>
  <c r="H53" i="20"/>
  <c r="G53" i="20"/>
  <c r="F53" i="20"/>
  <c r="F52" i="20" s="1"/>
  <c r="F51" i="20" s="1"/>
  <c r="E53" i="20"/>
  <c r="L52" i="20"/>
  <c r="K52" i="20"/>
  <c r="K51" i="20" s="1"/>
  <c r="H52" i="20"/>
  <c r="G52" i="20"/>
  <c r="G51" i="20" s="1"/>
  <c r="L51" i="20"/>
  <c r="H51" i="20"/>
  <c r="M47" i="20"/>
  <c r="M4" i="20" s="1"/>
  <c r="L47" i="20"/>
  <c r="K47" i="20"/>
  <c r="J47" i="20"/>
  <c r="I47" i="20"/>
  <c r="I4" i="20" s="1"/>
  <c r="H47" i="20"/>
  <c r="G47" i="20"/>
  <c r="F47" i="20"/>
  <c r="E47" i="20"/>
  <c r="E4" i="20" s="1"/>
  <c r="M8" i="20"/>
  <c r="L8" i="20"/>
  <c r="K8" i="20"/>
  <c r="J8" i="20"/>
  <c r="J4" i="20" s="1"/>
  <c r="I8" i="20"/>
  <c r="H8" i="20"/>
  <c r="G8" i="20"/>
  <c r="F8" i="20"/>
  <c r="F4" i="20" s="1"/>
  <c r="E8" i="20"/>
  <c r="M5" i="20"/>
  <c r="L5" i="20"/>
  <c r="K5" i="20"/>
  <c r="K4" i="20" s="1"/>
  <c r="J5" i="20"/>
  <c r="I5" i="20"/>
  <c r="H5" i="20"/>
  <c r="G5" i="20"/>
  <c r="G4" i="20" s="1"/>
  <c r="G92" i="20" s="1"/>
  <c r="F5" i="20"/>
  <c r="E5" i="20"/>
  <c r="L4" i="20"/>
  <c r="L92" i="20" s="1"/>
  <c r="H4" i="20"/>
  <c r="H92" i="20" s="1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L78" i="19"/>
  <c r="K78" i="19"/>
  <c r="K77" i="19" s="1"/>
  <c r="J78" i="19"/>
  <c r="I78" i="19"/>
  <c r="H78" i="19"/>
  <c r="G78" i="19"/>
  <c r="G77" i="19" s="1"/>
  <c r="F78" i="19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K65" i="19"/>
  <c r="K64" i="19" s="1"/>
  <c r="J65" i="19"/>
  <c r="I65" i="19"/>
  <c r="H65" i="19"/>
  <c r="G65" i="19"/>
  <c r="G64" i="19" s="1"/>
  <c r="F65" i="19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J51" i="19" s="1"/>
  <c r="I56" i="19"/>
  <c r="H56" i="19"/>
  <c r="G56" i="19"/>
  <c r="F56" i="19"/>
  <c r="F52" i="19" s="1"/>
  <c r="F51" i="19" s="1"/>
  <c r="E56" i="19"/>
  <c r="M53" i="19"/>
  <c r="L53" i="19"/>
  <c r="K53" i="19"/>
  <c r="K52" i="19" s="1"/>
  <c r="K51" i="19" s="1"/>
  <c r="J53" i="19"/>
  <c r="I53" i="19"/>
  <c r="H53" i="19"/>
  <c r="G53" i="19"/>
  <c r="G52" i="19" s="1"/>
  <c r="G51" i="19" s="1"/>
  <c r="F53" i="19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J92" i="19" s="1"/>
  <c r="I47" i="19"/>
  <c r="H47" i="19"/>
  <c r="G47" i="19"/>
  <c r="F47" i="19"/>
  <c r="F4" i="19" s="1"/>
  <c r="F92" i="19" s="1"/>
  <c r="E47" i="19"/>
  <c r="M8" i="19"/>
  <c r="L8" i="19"/>
  <c r="K8" i="19"/>
  <c r="K4" i="19" s="1"/>
  <c r="K92" i="19" s="1"/>
  <c r="J8" i="19"/>
  <c r="I8" i="19"/>
  <c r="H8" i="19"/>
  <c r="G8" i="19"/>
  <c r="G4" i="19" s="1"/>
  <c r="G92" i="19" s="1"/>
  <c r="F8" i="19"/>
  <c r="E8" i="19"/>
  <c r="M5" i="19"/>
  <c r="L5" i="19"/>
  <c r="L4" i="19" s="1"/>
  <c r="L92" i="19" s="1"/>
  <c r="K5" i="19"/>
  <c r="J5" i="19"/>
  <c r="I5" i="19"/>
  <c r="H5" i="19"/>
  <c r="H4" i="19" s="1"/>
  <c r="H92" i="19" s="1"/>
  <c r="G5" i="19"/>
  <c r="F5" i="19"/>
  <c r="E5" i="19"/>
  <c r="M4" i="19"/>
  <c r="M92" i="19" s="1"/>
  <c r="I4" i="19"/>
  <c r="I92" i="19" s="1"/>
  <c r="E4" i="19"/>
  <c r="E92" i="19" s="1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L78" i="18"/>
  <c r="L77" i="18" s="1"/>
  <c r="K78" i="18"/>
  <c r="J78" i="18"/>
  <c r="I78" i="18"/>
  <c r="H78" i="18"/>
  <c r="H77" i="18" s="1"/>
  <c r="G78" i="18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L65" i="18"/>
  <c r="L64" i="18" s="1"/>
  <c r="K65" i="18"/>
  <c r="J65" i="18"/>
  <c r="I65" i="18"/>
  <c r="H65" i="18"/>
  <c r="H64" i="18" s="1"/>
  <c r="G65" i="18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K51" i="18" s="1"/>
  <c r="J56" i="18"/>
  <c r="I56" i="18"/>
  <c r="H56" i="18"/>
  <c r="G56" i="18"/>
  <c r="G52" i="18" s="1"/>
  <c r="G51" i="18" s="1"/>
  <c r="F56" i="18"/>
  <c r="E56" i="18"/>
  <c r="M53" i="18"/>
  <c r="L53" i="18"/>
  <c r="L52" i="18" s="1"/>
  <c r="L51" i="18" s="1"/>
  <c r="K53" i="18"/>
  <c r="J53" i="18"/>
  <c r="I53" i="18"/>
  <c r="H53" i="18"/>
  <c r="H52" i="18" s="1"/>
  <c r="H51" i="18" s="1"/>
  <c r="G53" i="18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J47" i="18"/>
  <c r="I47" i="18"/>
  <c r="H47" i="18"/>
  <c r="G47" i="18"/>
  <c r="G4" i="18" s="1"/>
  <c r="F47" i="18"/>
  <c r="E47" i="18"/>
  <c r="M8" i="18"/>
  <c r="L8" i="18"/>
  <c r="L4" i="18" s="1"/>
  <c r="K8" i="18"/>
  <c r="J8" i="18"/>
  <c r="I8" i="18"/>
  <c r="H8" i="18"/>
  <c r="H4" i="18" s="1"/>
  <c r="G8" i="18"/>
  <c r="F8" i="18"/>
  <c r="E8" i="18"/>
  <c r="M5" i="18"/>
  <c r="M4" i="18" s="1"/>
  <c r="L5" i="18"/>
  <c r="K5" i="18"/>
  <c r="J5" i="18"/>
  <c r="I5" i="18"/>
  <c r="I4" i="18" s="1"/>
  <c r="I92" i="18" s="1"/>
  <c r="H5" i="18"/>
  <c r="G5" i="18"/>
  <c r="F5" i="18"/>
  <c r="E5" i="18"/>
  <c r="E4" i="18" s="1"/>
  <c r="J4" i="18"/>
  <c r="J92" i="18" s="1"/>
  <c r="F4" i="18"/>
  <c r="F92" i="18" s="1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J78" i="17"/>
  <c r="I78" i="17"/>
  <c r="I77" i="17" s="1"/>
  <c r="H78" i="17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J65" i="17"/>
  <c r="I65" i="17"/>
  <c r="I64" i="17" s="1"/>
  <c r="H65" i="17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K56" i="17"/>
  <c r="J56" i="17"/>
  <c r="I56" i="17"/>
  <c r="H56" i="17"/>
  <c r="H52" i="17" s="1"/>
  <c r="G56" i="17"/>
  <c r="F56" i="17"/>
  <c r="E56" i="17"/>
  <c r="M53" i="17"/>
  <c r="M52" i="17" s="1"/>
  <c r="L53" i="17"/>
  <c r="K53" i="17"/>
  <c r="J53" i="17"/>
  <c r="I53" i="17"/>
  <c r="I52" i="17" s="1"/>
  <c r="H53" i="17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K5" i="17"/>
  <c r="J5" i="17"/>
  <c r="J4" i="17" s="1"/>
  <c r="J92" i="17" s="1"/>
  <c r="I5" i="17"/>
  <c r="H5" i="17"/>
  <c r="G5" i="17"/>
  <c r="F5" i="17"/>
  <c r="F4" i="17" s="1"/>
  <c r="F92" i="17" s="1"/>
  <c r="E5" i="17"/>
  <c r="K4" i="17"/>
  <c r="K92" i="17" s="1"/>
  <c r="G4" i="17"/>
  <c r="G92" i="17" s="1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K78" i="16"/>
  <c r="J78" i="16"/>
  <c r="J77" i="16" s="1"/>
  <c r="I78" i="16"/>
  <c r="H78" i="16"/>
  <c r="G78" i="16"/>
  <c r="F78" i="16"/>
  <c r="F77" i="16" s="1"/>
  <c r="E78" i="16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K65" i="16"/>
  <c r="J65" i="16"/>
  <c r="J64" i="16" s="1"/>
  <c r="I65" i="16"/>
  <c r="H65" i="16"/>
  <c r="G65" i="16"/>
  <c r="F65" i="16"/>
  <c r="F64" i="16" s="1"/>
  <c r="E65" i="16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M51" i="16" s="1"/>
  <c r="L56" i="16"/>
  <c r="K56" i="16"/>
  <c r="J56" i="16"/>
  <c r="I56" i="16"/>
  <c r="I52" i="16" s="1"/>
  <c r="I51" i="16" s="1"/>
  <c r="H56" i="16"/>
  <c r="G56" i="16"/>
  <c r="F56" i="16"/>
  <c r="E56" i="16"/>
  <c r="E52" i="16" s="1"/>
  <c r="E51" i="16" s="1"/>
  <c r="M53" i="16"/>
  <c r="L53" i="16"/>
  <c r="K53" i="16"/>
  <c r="J53" i="16"/>
  <c r="J52" i="16" s="1"/>
  <c r="J51" i="16" s="1"/>
  <c r="I53" i="16"/>
  <c r="H53" i="16"/>
  <c r="G53" i="16"/>
  <c r="F53" i="16"/>
  <c r="F52" i="16" s="1"/>
  <c r="F51" i="16" s="1"/>
  <c r="E53" i="16"/>
  <c r="L52" i="16"/>
  <c r="K52" i="16"/>
  <c r="K51" i="16" s="1"/>
  <c r="H52" i="16"/>
  <c r="G52" i="16"/>
  <c r="G51" i="16" s="1"/>
  <c r="L51" i="16"/>
  <c r="H51" i="16"/>
  <c r="M47" i="16"/>
  <c r="M4" i="16" s="1"/>
  <c r="M92" i="16" s="1"/>
  <c r="L47" i="16"/>
  <c r="K47" i="16"/>
  <c r="J47" i="16"/>
  <c r="I47" i="16"/>
  <c r="I4" i="16" s="1"/>
  <c r="I92" i="16" s="1"/>
  <c r="H47" i="16"/>
  <c r="G47" i="16"/>
  <c r="F47" i="16"/>
  <c r="E47" i="16"/>
  <c r="E4" i="16" s="1"/>
  <c r="E92" i="16" s="1"/>
  <c r="M8" i="16"/>
  <c r="L8" i="16"/>
  <c r="K8" i="16"/>
  <c r="J8" i="16"/>
  <c r="J4" i="16" s="1"/>
  <c r="J92" i="16" s="1"/>
  <c r="I8" i="16"/>
  <c r="H8" i="16"/>
  <c r="G8" i="16"/>
  <c r="F8" i="16"/>
  <c r="F4" i="16" s="1"/>
  <c r="F92" i="16" s="1"/>
  <c r="E8" i="16"/>
  <c r="M5" i="16"/>
  <c r="L5" i="16"/>
  <c r="K5" i="16"/>
  <c r="K4" i="16" s="1"/>
  <c r="K92" i="16" s="1"/>
  <c r="J5" i="16"/>
  <c r="I5" i="16"/>
  <c r="H5" i="16"/>
  <c r="G5" i="16"/>
  <c r="G4" i="16" s="1"/>
  <c r="G92" i="16" s="1"/>
  <c r="F5" i="16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K10" i="15"/>
  <c r="J10" i="15"/>
  <c r="I10" i="15"/>
  <c r="I9" i="15" s="1"/>
  <c r="I40" i="15" s="1"/>
  <c r="H10" i="15"/>
  <c r="G10" i="15"/>
  <c r="F10" i="15"/>
  <c r="E10" i="15"/>
  <c r="E9" i="15" s="1"/>
  <c r="E40" i="15" s="1"/>
  <c r="L9" i="15"/>
  <c r="K9" i="15"/>
  <c r="J9" i="15"/>
  <c r="H9" i="15"/>
  <c r="G9" i="15"/>
  <c r="F9" i="15"/>
  <c r="M4" i="15"/>
  <c r="L4" i="15"/>
  <c r="L40" i="15" s="1"/>
  <c r="K4" i="15"/>
  <c r="K40" i="15" s="1"/>
  <c r="J4" i="15"/>
  <c r="J40" i="15" s="1"/>
  <c r="I4" i="15"/>
  <c r="H4" i="15"/>
  <c r="H40" i="15" s="1"/>
  <c r="G4" i="15"/>
  <c r="G40" i="15" s="1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E92" i="18" l="1"/>
  <c r="M92" i="18"/>
  <c r="H92" i="18"/>
  <c r="L92" i="18"/>
  <c r="G92" i="18"/>
  <c r="K92" i="18"/>
  <c r="K92" i="20"/>
  <c r="F92" i="20"/>
  <c r="J92" i="20"/>
  <c r="E92" i="20"/>
  <c r="I92" i="20"/>
  <c r="M92" i="20"/>
  <c r="E92" i="17"/>
  <c r="M92" i="17"/>
  <c r="L92" i="17"/>
  <c r="E51" i="17"/>
  <c r="I51" i="17"/>
  <c r="I92" i="17" s="1"/>
  <c r="M51" i="17"/>
  <c r="H51" i="17"/>
  <c r="H92" i="17" s="1"/>
  <c r="L51" i="17"/>
</calcChain>
</file>

<file path=xl/sharedStrings.xml><?xml version="1.0" encoding="utf-8"?>
<sst xmlns="http://schemas.openxmlformats.org/spreadsheetml/2006/main" count="7835" uniqueCount="177">
  <si>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</si>
  <si>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</si>
  <si>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</si>
  <si>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</si>
  <si>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</si>
  <si>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</si>
  <si>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</si>
  <si>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</si>
  <si>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</si>
  <si>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</si>
  <si>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</si>
  <si>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</si>
  <si>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</si>
  <si>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</si>
  <si>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</si>
  <si>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</si>
  <si>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</si>
  <si>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</si>
  <si>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</si>
  <si>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</si>
  <si>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</si>
  <si>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</si>
  <si>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</si>
  <si>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</si>
  <si>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</si>
  <si>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</si>
  <si>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</si>
  <si>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</si>
  <si>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</si>
  <si>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</si>
  <si>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</si>
  <si>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</si>
  <si>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</si>
  <si>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</si>
  <si>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</si>
  <si>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</si>
  <si>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</si>
  <si>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</si>
  <si>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</si>
  <si>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</si>
  <si>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</si>
  <si>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</si>
  <si>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</si>
  <si>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</si>
  <si>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</si>
  <si>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</si>
  <si>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</si>
  <si>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</si>
  <si>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</si>
  <si>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</si>
  <si>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</si>
  <si>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</si>
  <si>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</si>
  <si>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</si>
  <si>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</si>
  <si>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</si>
  <si>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</si>
  <si>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</si>
  <si>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</si>
  <si>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</si>
  <si>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</si>
  <si>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</si>
  <si>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</si>
  <si>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</si>
  <si>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</si>
  <si>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</si>
  <si>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</si>
  <si>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</si>
  <si>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</si>
  <si>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</si>
  <si>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</si>
  <si>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</si>
  <si>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</si>
  <si>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</si>
  <si>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</si>
  <si>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</si>
  <si>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</si>
  <si>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</si>
  <si>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</si>
  <si>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</si>
  <si>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</si>
  <si>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</si>
  <si>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</si>
  <si>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</si>
  <si>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</si>
  <si>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</si>
  <si>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</si>
  <si>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</si>
  <si>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</si>
  <si>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</si>
  <si>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</si>
  <si>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</si>
  <si>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</si>
  <si>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</si>
  <si>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</si>
  <si>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</si>
  <si>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</si>
  <si>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</si>
  <si>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</si>
  <si>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</si>
  <si>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</si>
  <si>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</si>
  <si>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</si>
  <si>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</si>
  <si>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</si>
  <si>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</si>
  <si>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</si>
  <si>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</si>
  <si>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</si>
  <si>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</si>
  <si>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</si>
  <si>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</si>
  <si>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</si>
  <si>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</si>
  <si>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</si>
  <si>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</si>
  <si>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</si>
  <si>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</si>
  <si>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</si>
  <si>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</si>
  <si>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</si>
  <si>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</si>
  <si>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Finance</t>
  </si>
  <si>
    <t>Table B.2: Payments and estimates by economic classification: Finance</t>
  </si>
  <si>
    <t>2014/15</t>
  </si>
  <si>
    <t>2016/17</t>
  </si>
  <si>
    <t>2015/16</t>
  </si>
  <si>
    <t>2010/11</t>
  </si>
  <si>
    <t>2011/12</t>
  </si>
  <si>
    <t>2012/13</t>
  </si>
  <si>
    <t>2013/14</t>
  </si>
  <si>
    <t xml:space="preserve">1. Administration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</si>
  <si>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</si>
  <si>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</si>
  <si>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</si>
  <si>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</si>
  <si>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</si>
  <si>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</si>
  <si>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2. Gauteng Audit Services </t>
  </si>
  <si>
    <t>3. Ict Shared Services</t>
  </si>
  <si>
    <t>4. Business Process Services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</si>
  <si>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</si>
  <si>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</si>
  <si>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</si>
  <si>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</si>
  <si>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</si>
  <si>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1. Office Of The Hod </t>
  </si>
  <si>
    <t xml:space="preserve">2. Forensic Services </t>
  </si>
  <si>
    <t xml:space="preserve">3. Risk Management </t>
  </si>
  <si>
    <t xml:space="preserve">4. Office Of The Cfo </t>
  </si>
  <si>
    <t xml:space="preserve">5. Corporate Services </t>
  </si>
  <si>
    <t xml:space="preserve">1. Programme Support </t>
  </si>
  <si>
    <t>2. Risk &amp; Compliance Audit Service Cluster 12</t>
  </si>
  <si>
    <t>3. Risk &amp; Compliance Audit Service Cluster 345</t>
  </si>
  <si>
    <t xml:space="preserve">4. Perfomance And Computer Audit </t>
  </si>
  <si>
    <t xml:space="preserve">5. Audit Centre Of Excellence </t>
  </si>
  <si>
    <t xml:space="preserve">1. Ict Programme Support </t>
  </si>
  <si>
    <t>2. Applications</t>
  </si>
  <si>
    <t>3. Ict Infrastructure</t>
  </si>
  <si>
    <t>4. Business Alignment</t>
  </si>
  <si>
    <t>1. Human Resources</t>
  </si>
  <si>
    <t>2. Procurement Services</t>
  </si>
  <si>
    <t>Table 13.2: Summary of departmental receipts collection</t>
  </si>
  <si>
    <t>Table 13.3: Summary of payments and estimates by programme: Finance</t>
  </si>
  <si>
    <t>Table 13.4: Summary of provincial payments and estimates by economic classification: Finance</t>
  </si>
  <si>
    <t xml:space="preserve">Table 13.6: Summary of payments and estimates by sub-programme: Administration </t>
  </si>
  <si>
    <t xml:space="preserve">Table 13.7: Summary of payments and estimates by economic classification: Administration </t>
  </si>
  <si>
    <t xml:space="preserve">Table 13.8: Summary of payments and estimates by sub-programme: Gauteng Audit Services </t>
  </si>
  <si>
    <t xml:space="preserve">Table 13.9: Summary of payments and estimates by economic classification: Gauteng Audit Services </t>
  </si>
  <si>
    <t>Table 13.10: Summary of payments and estimates by sub-programme: Ict Shared Services</t>
  </si>
  <si>
    <t>Table 13.11: Summary of payments and estimates by economic classification: Ict Shared Services</t>
  </si>
  <si>
    <t>Table 13.12: Summary of payments and estimates by sub-programme: Business Process Services</t>
  </si>
  <si>
    <t>Table 13.13: Summary of payments and estimates by economic classification: Business Process Services</t>
  </si>
  <si>
    <t xml:space="preserve">Table B.2A: Payments and estimates by economic classification: Administration </t>
  </si>
  <si>
    <t xml:space="preserve">Table B.2B: Payments and estimates by economic classification: Gauteng Audit Services </t>
  </si>
  <si>
    <t>Table B.2C: Payments and estimates by economic classification: Ict Shared Services</t>
  </si>
  <si>
    <t>Table B.2D: Payments and estimates by economic classification: Business Process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</si>
</sst>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936</v>
      </c>
      <c r="D9" s="33">
        <v>1095</v>
      </c>
      <c r="E9" s="33">
        <v>1313</v>
      </c>
      <c r="F9" s="32">
        <v>1000</v>
      </c>
      <c r="G9" s="33">
        <v>875</v>
      </c>
      <c r="H9" s="34">
        <v>970</v>
      </c>
      <c r="I9" s="33">
        <v>795</v>
      </c>
      <c r="J9" s="33">
        <v>799</v>
      </c>
      <c r="K9" s="33">
        <v>805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7</v>
      </c>
      <c r="G12" s="33">
        <v>33</v>
      </c>
      <c r="H12" s="34">
        <v>16</v>
      </c>
      <c r="I12" s="33">
        <v>16</v>
      </c>
      <c r="J12" s="33">
        <v>17</v>
      </c>
      <c r="K12" s="33">
        <v>18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62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4561</v>
      </c>
      <c r="D14" s="36">
        <v>1477</v>
      </c>
      <c r="E14" s="36">
        <v>1042</v>
      </c>
      <c r="F14" s="35">
        <v>800</v>
      </c>
      <c r="G14" s="36">
        <v>140</v>
      </c>
      <c r="H14" s="37">
        <v>62</v>
      </c>
      <c r="I14" s="36">
        <v>150</v>
      </c>
      <c r="J14" s="36">
        <v>160</v>
      </c>
      <c r="K14" s="36">
        <v>170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5559</v>
      </c>
      <c r="D15" s="61">
        <f t="shared" ref="D15:K15" si="1">SUM(D5:D14)</f>
        <v>2572</v>
      </c>
      <c r="E15" s="61">
        <f t="shared" si="1"/>
        <v>2355</v>
      </c>
      <c r="F15" s="62">
        <f t="shared" si="1"/>
        <v>1807</v>
      </c>
      <c r="G15" s="61">
        <f t="shared" si="1"/>
        <v>1048</v>
      </c>
      <c r="H15" s="63">
        <f t="shared" si="1"/>
        <v>1048</v>
      </c>
      <c r="I15" s="61">
        <f t="shared" si="1"/>
        <v>961</v>
      </c>
      <c r="J15" s="61">
        <f t="shared" si="1"/>
        <v>976</v>
      </c>
      <c r="K15" s="61">
        <f t="shared" si="1"/>
        <v>993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101064</v>
      </c>
      <c r="D4" s="33">
        <v>85836</v>
      </c>
      <c r="E4" s="33">
        <v>87605</v>
      </c>
      <c r="F4" s="27">
        <v>105075</v>
      </c>
      <c r="G4" s="28">
        <v>103617</v>
      </c>
      <c r="H4" s="29">
        <v>103659</v>
      </c>
      <c r="I4" s="33">
        <v>113688</v>
      </c>
      <c r="J4" s="33">
        <v>119651</v>
      </c>
      <c r="K4" s="33">
        <v>125612.503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60657</v>
      </c>
      <c r="D5" s="33">
        <v>64443</v>
      </c>
      <c r="E5" s="33">
        <v>62699</v>
      </c>
      <c r="F5" s="32">
        <v>63088</v>
      </c>
      <c r="G5" s="33">
        <v>57264</v>
      </c>
      <c r="H5" s="34">
        <v>57353</v>
      </c>
      <c r="I5" s="33">
        <v>65526</v>
      </c>
      <c r="J5" s="33">
        <v>68955</v>
      </c>
      <c r="K5" s="33">
        <v>72864.615000000005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161721</v>
      </c>
      <c r="D19" s="46">
        <f t="shared" ref="D19:K19" si="1">SUM(D4:D18)</f>
        <v>150279</v>
      </c>
      <c r="E19" s="46">
        <f t="shared" si="1"/>
        <v>150304</v>
      </c>
      <c r="F19" s="47">
        <f t="shared" si="1"/>
        <v>168163</v>
      </c>
      <c r="G19" s="46">
        <f t="shared" si="1"/>
        <v>160881</v>
      </c>
      <c r="H19" s="48">
        <f t="shared" si="1"/>
        <v>161012</v>
      </c>
      <c r="I19" s="46">
        <f t="shared" si="1"/>
        <v>179214</v>
      </c>
      <c r="J19" s="46">
        <f t="shared" si="1"/>
        <v>188606</v>
      </c>
      <c r="K19" s="46">
        <f t="shared" si="1"/>
        <v>198477.11800000002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</row>
    <row r="4" spans="1:27" s="23" customFormat="1" ht="12.75" customHeight="1" x14ac:dyDescent="0.25">
      <c r="A4" s="18"/>
      <c r="B4" s="19" t="s">
        <v>6</v>
      </c>
      <c r="C4" s="20">
        <f>SUM(C5:C7)</f>
        <v>161098</v>
      </c>
      <c r="D4" s="20">
        <f t="shared" ref="D4:K4" si="0">SUM(D5:D7)</f>
        <v>149947</v>
      </c>
      <c r="E4" s="20">
        <f t="shared" si="0"/>
        <v>150070</v>
      </c>
      <c r="F4" s="21">
        <f t="shared" si="0"/>
        <v>168163</v>
      </c>
      <c r="G4" s="20">
        <f t="shared" si="0"/>
        <v>160695</v>
      </c>
      <c r="H4" s="22">
        <f t="shared" si="0"/>
        <v>160788</v>
      </c>
      <c r="I4" s="20">
        <f t="shared" si="0"/>
        <v>179214</v>
      </c>
      <c r="J4" s="20">
        <f t="shared" si="0"/>
        <v>188606</v>
      </c>
      <c r="K4" s="20">
        <f t="shared" si="0"/>
        <v>198477.11799999999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140781</v>
      </c>
      <c r="D5" s="28">
        <v>143166</v>
      </c>
      <c r="E5" s="28">
        <v>147657</v>
      </c>
      <c r="F5" s="27">
        <v>164962</v>
      </c>
      <c r="G5" s="28">
        <v>158600</v>
      </c>
      <c r="H5" s="29">
        <v>158487</v>
      </c>
      <c r="I5" s="28">
        <v>176781</v>
      </c>
      <c r="J5" s="28">
        <v>186097</v>
      </c>
      <c r="K5" s="29">
        <v>195887.14099999997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20317</v>
      </c>
      <c r="D6" s="33">
        <v>6777</v>
      </c>
      <c r="E6" s="33">
        <v>2413</v>
      </c>
      <c r="F6" s="32">
        <v>3201</v>
      </c>
      <c r="G6" s="33">
        <v>2095</v>
      </c>
      <c r="H6" s="34">
        <v>2301</v>
      </c>
      <c r="I6" s="33">
        <v>2433</v>
      </c>
      <c r="J6" s="33">
        <v>2509</v>
      </c>
      <c r="K6" s="34">
        <v>2589.9769999999994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386</v>
      </c>
      <c r="D8" s="20">
        <f t="shared" ref="D8:K8" si="1">SUM(D9:D15)</f>
        <v>319</v>
      </c>
      <c r="E8" s="20">
        <f t="shared" si="1"/>
        <v>93</v>
      </c>
      <c r="F8" s="21">
        <f t="shared" si="1"/>
        <v>0</v>
      </c>
      <c r="G8" s="20">
        <f t="shared" si="1"/>
        <v>111</v>
      </c>
      <c r="H8" s="22">
        <f t="shared" si="1"/>
        <v>221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386</v>
      </c>
      <c r="D15" s="36">
        <v>319</v>
      </c>
      <c r="E15" s="36">
        <v>93</v>
      </c>
      <c r="F15" s="35">
        <v>0</v>
      </c>
      <c r="G15" s="36">
        <v>111</v>
      </c>
      <c r="H15" s="37">
        <v>221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75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75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237</v>
      </c>
      <c r="D24" s="20">
        <v>13</v>
      </c>
      <c r="E24" s="20">
        <v>141</v>
      </c>
      <c r="F24" s="21">
        <v>0</v>
      </c>
      <c r="G24" s="20">
        <v>0</v>
      </c>
      <c r="H24" s="22">
        <v>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161721</v>
      </c>
      <c r="D26" s="46">
        <f t="shared" ref="D26:K26" si="3">+D4+D8+D16+D24</f>
        <v>150279</v>
      </c>
      <c r="E26" s="46">
        <f t="shared" si="3"/>
        <v>150304</v>
      </c>
      <c r="F26" s="47">
        <f t="shared" si="3"/>
        <v>168163</v>
      </c>
      <c r="G26" s="46">
        <f t="shared" si="3"/>
        <v>160881</v>
      </c>
      <c r="H26" s="48">
        <f t="shared" si="3"/>
        <v>161012</v>
      </c>
      <c r="I26" s="46">
        <f t="shared" si="3"/>
        <v>179214</v>
      </c>
      <c r="J26" s="46">
        <f t="shared" si="3"/>
        <v>188606</v>
      </c>
      <c r="K26" s="46">
        <f t="shared" si="3"/>
        <v>198477.11799999999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936</v>
      </c>
      <c r="F9" s="72">
        <f t="shared" ref="F9:M9" si="1">F10+F19</f>
        <v>1095</v>
      </c>
      <c r="G9" s="72">
        <f t="shared" si="1"/>
        <v>1313</v>
      </c>
      <c r="H9" s="73">
        <f t="shared" si="1"/>
        <v>1000</v>
      </c>
      <c r="I9" s="72">
        <f t="shared" si="1"/>
        <v>875</v>
      </c>
      <c r="J9" s="74">
        <f t="shared" si="1"/>
        <v>970</v>
      </c>
      <c r="K9" s="72">
        <f t="shared" si="1"/>
        <v>795</v>
      </c>
      <c r="L9" s="72">
        <f t="shared" si="1"/>
        <v>799</v>
      </c>
      <c r="M9" s="72">
        <f t="shared" si="1"/>
        <v>805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936</v>
      </c>
      <c r="F10" s="100">
        <f t="shared" ref="F10:M10" si="2">SUM(F11:F13)</f>
        <v>1095</v>
      </c>
      <c r="G10" s="100">
        <f t="shared" si="2"/>
        <v>1313</v>
      </c>
      <c r="H10" s="101">
        <f t="shared" si="2"/>
        <v>1000</v>
      </c>
      <c r="I10" s="100">
        <f t="shared" si="2"/>
        <v>875</v>
      </c>
      <c r="J10" s="102">
        <f t="shared" si="2"/>
        <v>970</v>
      </c>
      <c r="K10" s="100">
        <f t="shared" si="2"/>
        <v>795</v>
      </c>
      <c r="L10" s="100">
        <f t="shared" si="2"/>
        <v>799</v>
      </c>
      <c r="M10" s="100">
        <f t="shared" si="2"/>
        <v>805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936</v>
      </c>
      <c r="F11" s="79">
        <v>1095</v>
      </c>
      <c r="G11" s="79">
        <v>1313</v>
      </c>
      <c r="H11" s="80">
        <v>1000</v>
      </c>
      <c r="I11" s="79">
        <v>875</v>
      </c>
      <c r="J11" s="81">
        <v>970</v>
      </c>
      <c r="K11" s="79">
        <v>795</v>
      </c>
      <c r="L11" s="79">
        <v>799</v>
      </c>
      <c r="M11" s="79">
        <v>805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7</v>
      </c>
      <c r="I31" s="131">
        <f t="shared" si="4"/>
        <v>33</v>
      </c>
      <c r="J31" s="133">
        <f t="shared" si="4"/>
        <v>16</v>
      </c>
      <c r="K31" s="131">
        <f t="shared" si="4"/>
        <v>16</v>
      </c>
      <c r="L31" s="131">
        <f t="shared" si="4"/>
        <v>17</v>
      </c>
      <c r="M31" s="131">
        <f t="shared" si="4"/>
        <v>18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7</v>
      </c>
      <c r="I32" s="79">
        <v>33</v>
      </c>
      <c r="J32" s="81">
        <v>16</v>
      </c>
      <c r="K32" s="79">
        <v>16</v>
      </c>
      <c r="L32" s="79">
        <v>17</v>
      </c>
      <c r="M32" s="79">
        <v>18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62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62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4561</v>
      </c>
      <c r="F39" s="72">
        <v>1477</v>
      </c>
      <c r="G39" s="72">
        <v>1042</v>
      </c>
      <c r="H39" s="73">
        <v>800</v>
      </c>
      <c r="I39" s="72">
        <v>140</v>
      </c>
      <c r="J39" s="74">
        <v>62</v>
      </c>
      <c r="K39" s="72">
        <v>150</v>
      </c>
      <c r="L39" s="72">
        <v>160</v>
      </c>
      <c r="M39" s="72">
        <v>170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5559</v>
      </c>
      <c r="F40" s="46">
        <f t="shared" ref="F40:M40" si="6">F4+F9+F21+F29+F31+F36+F39</f>
        <v>2572</v>
      </c>
      <c r="G40" s="46">
        <f t="shared" si="6"/>
        <v>2355</v>
      </c>
      <c r="H40" s="47">
        <f t="shared" si="6"/>
        <v>1807</v>
      </c>
      <c r="I40" s="46">
        <f t="shared" si="6"/>
        <v>1048</v>
      </c>
      <c r="J40" s="48">
        <f t="shared" si="6"/>
        <v>1048</v>
      </c>
      <c r="K40" s="46">
        <f t="shared" si="6"/>
        <v>961</v>
      </c>
      <c r="L40" s="46">
        <f t="shared" si="6"/>
        <v>976</v>
      </c>
      <c r="M40" s="46">
        <f t="shared" si="6"/>
        <v>993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1219011.8000000003</v>
      </c>
      <c r="F4" s="72">
        <f t="shared" ref="F4:M4" si="0">F5+F8+F47</f>
        <v>1242148</v>
      </c>
      <c r="G4" s="72">
        <f t="shared" si="0"/>
        <v>1191793</v>
      </c>
      <c r="H4" s="73">
        <f t="shared" si="0"/>
        <v>985277.5</v>
      </c>
      <c r="I4" s="72">
        <f t="shared" si="0"/>
        <v>1273426.5</v>
      </c>
      <c r="J4" s="74">
        <f t="shared" si="0"/>
        <v>1273462</v>
      </c>
      <c r="K4" s="72">
        <f t="shared" si="0"/>
        <v>1397042</v>
      </c>
      <c r="L4" s="72">
        <f t="shared" si="0"/>
        <v>1400893</v>
      </c>
      <c r="M4" s="72">
        <f t="shared" si="0"/>
        <v>1129264.3289999997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345443</v>
      </c>
      <c r="F5" s="100">
        <f t="shared" ref="F5:M5" si="1">SUM(F6:F7)</f>
        <v>368358</v>
      </c>
      <c r="G5" s="100">
        <f t="shared" si="1"/>
        <v>385173</v>
      </c>
      <c r="H5" s="101">
        <f t="shared" si="1"/>
        <v>513916</v>
      </c>
      <c r="I5" s="100">
        <f t="shared" si="1"/>
        <v>464640</v>
      </c>
      <c r="J5" s="102">
        <f t="shared" si="1"/>
        <v>464241</v>
      </c>
      <c r="K5" s="100">
        <f t="shared" si="1"/>
        <v>557272</v>
      </c>
      <c r="L5" s="100">
        <f t="shared" si="1"/>
        <v>588899</v>
      </c>
      <c r="M5" s="100">
        <f t="shared" si="1"/>
        <v>628126.64699999988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307319</v>
      </c>
      <c r="F6" s="79">
        <v>331075</v>
      </c>
      <c r="G6" s="79">
        <v>334884</v>
      </c>
      <c r="H6" s="80">
        <v>461153</v>
      </c>
      <c r="I6" s="79">
        <v>406650</v>
      </c>
      <c r="J6" s="81">
        <v>408256</v>
      </c>
      <c r="K6" s="79">
        <v>489206</v>
      </c>
      <c r="L6" s="79">
        <v>518040</v>
      </c>
      <c r="M6" s="79">
        <v>554545.11999999988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38124</v>
      </c>
      <c r="F7" s="93">
        <v>37283</v>
      </c>
      <c r="G7" s="93">
        <v>50289</v>
      </c>
      <c r="H7" s="94">
        <v>52763</v>
      </c>
      <c r="I7" s="93">
        <v>57990</v>
      </c>
      <c r="J7" s="95">
        <v>55985</v>
      </c>
      <c r="K7" s="93">
        <v>68066</v>
      </c>
      <c r="L7" s="93">
        <v>70859</v>
      </c>
      <c r="M7" s="93">
        <v>73581.527000000002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873568.80000000016</v>
      </c>
      <c r="F8" s="100">
        <f t="shared" ref="F8:M8" si="2">SUM(F9:F46)</f>
        <v>862457</v>
      </c>
      <c r="G8" s="100">
        <f t="shared" si="2"/>
        <v>806620</v>
      </c>
      <c r="H8" s="101">
        <f t="shared" si="2"/>
        <v>471361.5</v>
      </c>
      <c r="I8" s="100">
        <f t="shared" si="2"/>
        <v>808786.5</v>
      </c>
      <c r="J8" s="102">
        <f t="shared" si="2"/>
        <v>809221</v>
      </c>
      <c r="K8" s="100">
        <f t="shared" si="2"/>
        <v>839770</v>
      </c>
      <c r="L8" s="100">
        <f t="shared" si="2"/>
        <v>811994</v>
      </c>
      <c r="M8" s="100">
        <f t="shared" si="2"/>
        <v>501137.68199999986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13953.6</v>
      </c>
      <c r="F9" s="79">
        <v>261</v>
      </c>
      <c r="G9" s="79">
        <v>114</v>
      </c>
      <c r="H9" s="80">
        <v>420</v>
      </c>
      <c r="I9" s="79">
        <v>302</v>
      </c>
      <c r="J9" s="81">
        <v>432</v>
      </c>
      <c r="K9" s="79">
        <v>461</v>
      </c>
      <c r="L9" s="79">
        <v>479</v>
      </c>
      <c r="M9" s="79">
        <v>495.387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4744</v>
      </c>
      <c r="F10" s="86">
        <v>585</v>
      </c>
      <c r="G10" s="86">
        <v>953</v>
      </c>
      <c r="H10" s="87">
        <v>957</v>
      </c>
      <c r="I10" s="86">
        <v>938</v>
      </c>
      <c r="J10" s="88">
        <v>923</v>
      </c>
      <c r="K10" s="86">
        <v>655</v>
      </c>
      <c r="L10" s="86">
        <v>673</v>
      </c>
      <c r="M10" s="86">
        <v>694.66899999999998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</v>
      </c>
      <c r="F11" s="86">
        <v>1508</v>
      </c>
      <c r="G11" s="86">
        <v>917</v>
      </c>
      <c r="H11" s="87">
        <v>50</v>
      </c>
      <c r="I11" s="86">
        <v>1279</v>
      </c>
      <c r="J11" s="88">
        <v>1279</v>
      </c>
      <c r="K11" s="86">
        <v>225</v>
      </c>
      <c r="L11" s="86">
        <v>100</v>
      </c>
      <c r="M11" s="86">
        <v>100.3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4579</v>
      </c>
      <c r="F12" s="86">
        <v>5871</v>
      </c>
      <c r="G12" s="86">
        <v>3639</v>
      </c>
      <c r="H12" s="87">
        <v>6200</v>
      </c>
      <c r="I12" s="86">
        <v>6200</v>
      </c>
      <c r="J12" s="88">
        <v>6200</v>
      </c>
      <c r="K12" s="86">
        <v>5230</v>
      </c>
      <c r="L12" s="86">
        <v>5753</v>
      </c>
      <c r="M12" s="86">
        <v>6327.9089999999997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908.39999999999964</v>
      </c>
      <c r="F13" s="86">
        <v>1456</v>
      </c>
      <c r="G13" s="86">
        <v>1620</v>
      </c>
      <c r="H13" s="87">
        <v>2175</v>
      </c>
      <c r="I13" s="86">
        <v>1467</v>
      </c>
      <c r="J13" s="88">
        <v>1461</v>
      </c>
      <c r="K13" s="86">
        <v>1750</v>
      </c>
      <c r="L13" s="86">
        <v>2000</v>
      </c>
      <c r="M13" s="86">
        <v>2300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184.9</v>
      </c>
      <c r="F14" s="86">
        <v>240</v>
      </c>
      <c r="G14" s="86">
        <v>120</v>
      </c>
      <c r="H14" s="87">
        <v>185</v>
      </c>
      <c r="I14" s="86">
        <v>405</v>
      </c>
      <c r="J14" s="88">
        <v>440</v>
      </c>
      <c r="K14" s="86">
        <v>434</v>
      </c>
      <c r="L14" s="86">
        <v>462</v>
      </c>
      <c r="M14" s="86">
        <v>488.48599999999999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31529.5</v>
      </c>
      <c r="F15" s="86">
        <v>8360</v>
      </c>
      <c r="G15" s="86">
        <v>3758</v>
      </c>
      <c r="H15" s="87">
        <v>6007</v>
      </c>
      <c r="I15" s="86">
        <v>6610</v>
      </c>
      <c r="J15" s="88">
        <v>6610</v>
      </c>
      <c r="K15" s="86">
        <v>7507</v>
      </c>
      <c r="L15" s="86">
        <v>7763</v>
      </c>
      <c r="M15" s="86">
        <v>8025.4389999999994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100635.2</v>
      </c>
      <c r="F16" s="86">
        <v>146247</v>
      </c>
      <c r="G16" s="86">
        <v>146533</v>
      </c>
      <c r="H16" s="87">
        <v>161587</v>
      </c>
      <c r="I16" s="86">
        <v>137685</v>
      </c>
      <c r="J16" s="88">
        <v>137772</v>
      </c>
      <c r="K16" s="86">
        <v>197480</v>
      </c>
      <c r="L16" s="86">
        <v>201233</v>
      </c>
      <c r="M16" s="86">
        <v>164177.34899999999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652650</v>
      </c>
      <c r="F17" s="86">
        <v>653081</v>
      </c>
      <c r="G17" s="86">
        <v>588696</v>
      </c>
      <c r="H17" s="87">
        <v>88959</v>
      </c>
      <c r="I17" s="86">
        <v>468074</v>
      </c>
      <c r="J17" s="88">
        <v>468378</v>
      </c>
      <c r="K17" s="86">
        <v>396147</v>
      </c>
      <c r="L17" s="86">
        <v>362927</v>
      </c>
      <c r="M17" s="86">
        <v>57364.130999999994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648.29999999999995</v>
      </c>
      <c r="F21" s="86">
        <v>22826</v>
      </c>
      <c r="G21" s="86">
        <v>3562</v>
      </c>
      <c r="H21" s="87">
        <v>3500</v>
      </c>
      <c r="I21" s="86">
        <v>3448</v>
      </c>
      <c r="J21" s="88">
        <v>3369</v>
      </c>
      <c r="K21" s="86">
        <v>3619</v>
      </c>
      <c r="L21" s="86">
        <v>3785</v>
      </c>
      <c r="M21" s="86">
        <v>3959.6049999999996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37919.4</v>
      </c>
      <c r="F22" s="86">
        <v>2365</v>
      </c>
      <c r="G22" s="86">
        <v>6054</v>
      </c>
      <c r="H22" s="87">
        <v>143850.5</v>
      </c>
      <c r="I22" s="86">
        <v>90900.5</v>
      </c>
      <c r="J22" s="88">
        <v>90454</v>
      </c>
      <c r="K22" s="86">
        <v>127771</v>
      </c>
      <c r="L22" s="86">
        <v>122555</v>
      </c>
      <c r="M22" s="86">
        <v>146285.41499999998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1064</v>
      </c>
      <c r="F23" s="86">
        <v>39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0</v>
      </c>
      <c r="G24" s="86">
        <v>2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19</v>
      </c>
      <c r="F25" s="86">
        <v>25</v>
      </c>
      <c r="G25" s="86">
        <v>0</v>
      </c>
      <c r="H25" s="87">
        <v>4536</v>
      </c>
      <c r="I25" s="86">
        <v>3720</v>
      </c>
      <c r="J25" s="88">
        <v>3720</v>
      </c>
      <c r="K25" s="86">
        <v>2474</v>
      </c>
      <c r="L25" s="86">
        <v>2639</v>
      </c>
      <c r="M25" s="86">
        <v>2815.8669999999997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600</v>
      </c>
      <c r="J27" s="88">
        <v>600</v>
      </c>
      <c r="K27" s="86">
        <v>50</v>
      </c>
      <c r="L27" s="86">
        <v>150</v>
      </c>
      <c r="M27" s="86">
        <v>199.95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21.9</v>
      </c>
      <c r="F29" s="86">
        <v>115</v>
      </c>
      <c r="G29" s="86">
        <v>60</v>
      </c>
      <c r="H29" s="87">
        <v>70</v>
      </c>
      <c r="I29" s="86">
        <v>170</v>
      </c>
      <c r="J29" s="88">
        <v>170</v>
      </c>
      <c r="K29" s="86">
        <v>177</v>
      </c>
      <c r="L29" s="86">
        <v>185</v>
      </c>
      <c r="M29" s="86">
        <v>191.80499999999998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9.1</v>
      </c>
      <c r="F30" s="86">
        <v>0</v>
      </c>
      <c r="G30" s="86">
        <v>11</v>
      </c>
      <c r="H30" s="87">
        <v>23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26.8</v>
      </c>
      <c r="F32" s="86">
        <v>68</v>
      </c>
      <c r="G32" s="86">
        <v>193</v>
      </c>
      <c r="H32" s="87">
        <v>404</v>
      </c>
      <c r="I32" s="86">
        <v>151</v>
      </c>
      <c r="J32" s="88">
        <v>153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276.8</v>
      </c>
      <c r="F37" s="86">
        <v>17</v>
      </c>
      <c r="G37" s="86">
        <v>197</v>
      </c>
      <c r="H37" s="87">
        <v>133</v>
      </c>
      <c r="I37" s="86">
        <v>168</v>
      </c>
      <c r="J37" s="88">
        <v>177</v>
      </c>
      <c r="K37" s="86">
        <v>31</v>
      </c>
      <c r="L37" s="86">
        <v>52</v>
      </c>
      <c r="M37" s="86">
        <v>52.756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1313.8</v>
      </c>
      <c r="F38" s="86">
        <v>2299</v>
      </c>
      <c r="G38" s="86">
        <v>1725</v>
      </c>
      <c r="H38" s="87">
        <v>1375</v>
      </c>
      <c r="I38" s="86">
        <v>1114</v>
      </c>
      <c r="J38" s="88">
        <v>1201</v>
      </c>
      <c r="K38" s="86">
        <v>1657</v>
      </c>
      <c r="L38" s="86">
        <v>1717</v>
      </c>
      <c r="M38" s="86">
        <v>1781.001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7370.3</v>
      </c>
      <c r="F39" s="86">
        <v>5869</v>
      </c>
      <c r="G39" s="86">
        <v>15045</v>
      </c>
      <c r="H39" s="87">
        <v>30463</v>
      </c>
      <c r="I39" s="86">
        <v>31460</v>
      </c>
      <c r="J39" s="88">
        <v>31460</v>
      </c>
      <c r="K39" s="86">
        <v>42219</v>
      </c>
      <c r="L39" s="86">
        <v>44152</v>
      </c>
      <c r="M39" s="86">
        <v>45664.055999999997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7574.0999999999995</v>
      </c>
      <c r="F40" s="86">
        <v>6353</v>
      </c>
      <c r="G40" s="86">
        <v>25550</v>
      </c>
      <c r="H40" s="87">
        <v>14159</v>
      </c>
      <c r="I40" s="86">
        <v>44793</v>
      </c>
      <c r="J40" s="88">
        <v>44073</v>
      </c>
      <c r="K40" s="86">
        <v>42581</v>
      </c>
      <c r="L40" s="86">
        <v>45898</v>
      </c>
      <c r="M40" s="86">
        <v>50073.593999999997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5330.2</v>
      </c>
      <c r="F42" s="86">
        <v>1685</v>
      </c>
      <c r="G42" s="86">
        <v>2301</v>
      </c>
      <c r="H42" s="87">
        <v>1712</v>
      </c>
      <c r="I42" s="86">
        <v>2252</v>
      </c>
      <c r="J42" s="88">
        <v>2675</v>
      </c>
      <c r="K42" s="86">
        <v>1967</v>
      </c>
      <c r="L42" s="86">
        <v>2240</v>
      </c>
      <c r="M42" s="86">
        <v>2490.7199999999998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418.5</v>
      </c>
      <c r="F43" s="86">
        <v>696</v>
      </c>
      <c r="G43" s="86">
        <v>1899</v>
      </c>
      <c r="H43" s="87">
        <v>657</v>
      </c>
      <c r="I43" s="86">
        <v>2571</v>
      </c>
      <c r="J43" s="88">
        <v>2571</v>
      </c>
      <c r="K43" s="86">
        <v>2805</v>
      </c>
      <c r="L43" s="86">
        <v>2939</v>
      </c>
      <c r="M43" s="86">
        <v>3069.7670000000003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2094.8000000000002</v>
      </c>
      <c r="F44" s="86">
        <v>2006</v>
      </c>
      <c r="G44" s="86">
        <v>2235</v>
      </c>
      <c r="H44" s="87">
        <v>2637</v>
      </c>
      <c r="I44" s="86">
        <v>2940</v>
      </c>
      <c r="J44" s="88">
        <v>3565</v>
      </c>
      <c r="K44" s="86">
        <v>2647</v>
      </c>
      <c r="L44" s="86">
        <v>2850</v>
      </c>
      <c r="M44" s="86">
        <v>3078.0499999999993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254.2</v>
      </c>
      <c r="F45" s="86">
        <v>483</v>
      </c>
      <c r="G45" s="86">
        <v>1436</v>
      </c>
      <c r="H45" s="87">
        <v>1302</v>
      </c>
      <c r="I45" s="86">
        <v>1539</v>
      </c>
      <c r="J45" s="88">
        <v>1538</v>
      </c>
      <c r="K45" s="86">
        <v>1883</v>
      </c>
      <c r="L45" s="86">
        <v>1442</v>
      </c>
      <c r="M45" s="86">
        <v>1501.4259999999999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11333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11329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863.8</v>
      </c>
      <c r="F51" s="72">
        <f t="shared" ref="F51:M51" si="4">F52+F59+F62+F63+F64+F72+F73</f>
        <v>474</v>
      </c>
      <c r="G51" s="72">
        <f t="shared" si="4"/>
        <v>387</v>
      </c>
      <c r="H51" s="73">
        <f t="shared" si="4"/>
        <v>50</v>
      </c>
      <c r="I51" s="72">
        <f t="shared" si="4"/>
        <v>2670</v>
      </c>
      <c r="J51" s="74">
        <f t="shared" si="4"/>
        <v>2807</v>
      </c>
      <c r="K51" s="72">
        <f t="shared" si="4"/>
        <v>2089</v>
      </c>
      <c r="L51" s="72">
        <f t="shared" si="4"/>
        <v>2198</v>
      </c>
      <c r="M51" s="72">
        <f t="shared" si="4"/>
        <v>2301.4939999999997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1542</v>
      </c>
      <c r="J59" s="102">
        <f t="shared" si="8"/>
        <v>1542</v>
      </c>
      <c r="K59" s="100">
        <f t="shared" si="8"/>
        <v>1589</v>
      </c>
      <c r="L59" s="100">
        <f t="shared" si="8"/>
        <v>1673</v>
      </c>
      <c r="M59" s="100">
        <f t="shared" si="8"/>
        <v>1751.6689999999999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1542</v>
      </c>
      <c r="J61" s="95">
        <v>1542</v>
      </c>
      <c r="K61" s="93">
        <v>1589</v>
      </c>
      <c r="L61" s="93">
        <v>1673</v>
      </c>
      <c r="M61" s="93">
        <v>1751.6689999999999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863.8</v>
      </c>
      <c r="F73" s="86">
        <f t="shared" ref="F73:M73" si="12">SUM(F74:F75)</f>
        <v>474</v>
      </c>
      <c r="G73" s="86">
        <f t="shared" si="12"/>
        <v>387</v>
      </c>
      <c r="H73" s="87">
        <f t="shared" si="12"/>
        <v>50</v>
      </c>
      <c r="I73" s="86">
        <f t="shared" si="12"/>
        <v>1128</v>
      </c>
      <c r="J73" s="88">
        <f t="shared" si="12"/>
        <v>1265</v>
      </c>
      <c r="K73" s="86">
        <f t="shared" si="12"/>
        <v>500</v>
      </c>
      <c r="L73" s="86">
        <f t="shared" si="12"/>
        <v>525</v>
      </c>
      <c r="M73" s="86">
        <f t="shared" si="12"/>
        <v>549.82499999999993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863.8</v>
      </c>
      <c r="F74" s="79">
        <v>474</v>
      </c>
      <c r="G74" s="79">
        <v>387</v>
      </c>
      <c r="H74" s="80">
        <v>50</v>
      </c>
      <c r="I74" s="79">
        <v>1128</v>
      </c>
      <c r="J74" s="81">
        <v>1265</v>
      </c>
      <c r="K74" s="79">
        <v>500</v>
      </c>
      <c r="L74" s="79">
        <v>525</v>
      </c>
      <c r="M74" s="79">
        <v>549.82499999999993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913</v>
      </c>
      <c r="F77" s="72">
        <f t="shared" ref="F77:M77" si="13">F78+F81+F84+F85+F86+F87+F88</f>
        <v>10158</v>
      </c>
      <c r="G77" s="72">
        <f t="shared" si="13"/>
        <v>99060</v>
      </c>
      <c r="H77" s="73">
        <f t="shared" si="13"/>
        <v>0</v>
      </c>
      <c r="I77" s="72">
        <f t="shared" si="13"/>
        <v>22258</v>
      </c>
      <c r="J77" s="74">
        <f t="shared" si="13"/>
        <v>22183</v>
      </c>
      <c r="K77" s="72">
        <f t="shared" si="13"/>
        <v>23092</v>
      </c>
      <c r="L77" s="72">
        <f t="shared" si="13"/>
        <v>1055</v>
      </c>
      <c r="M77" s="72">
        <f t="shared" si="13"/>
        <v>89.914999999999992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838</v>
      </c>
      <c r="F81" s="86">
        <f t="shared" ref="F81:M81" si="15">SUM(F82:F83)</f>
        <v>7403</v>
      </c>
      <c r="G81" s="86">
        <f t="shared" si="15"/>
        <v>16079</v>
      </c>
      <c r="H81" s="87">
        <f t="shared" si="15"/>
        <v>0</v>
      </c>
      <c r="I81" s="86">
        <f t="shared" si="15"/>
        <v>12836</v>
      </c>
      <c r="J81" s="88">
        <f t="shared" si="15"/>
        <v>12761</v>
      </c>
      <c r="K81" s="86">
        <f t="shared" si="15"/>
        <v>1200</v>
      </c>
      <c r="L81" s="86">
        <f t="shared" si="15"/>
        <v>1055</v>
      </c>
      <c r="M81" s="86">
        <f t="shared" si="15"/>
        <v>89.914999999999992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838</v>
      </c>
      <c r="F83" s="93">
        <v>7403</v>
      </c>
      <c r="G83" s="93">
        <v>16079</v>
      </c>
      <c r="H83" s="94">
        <v>0</v>
      </c>
      <c r="I83" s="93">
        <v>12836</v>
      </c>
      <c r="J83" s="95">
        <v>12761</v>
      </c>
      <c r="K83" s="93">
        <v>1200</v>
      </c>
      <c r="L83" s="93">
        <v>1055</v>
      </c>
      <c r="M83" s="93">
        <v>89.914999999999992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75</v>
      </c>
      <c r="F88" s="86">
        <v>2755</v>
      </c>
      <c r="G88" s="86">
        <v>82981</v>
      </c>
      <c r="H88" s="87">
        <v>0</v>
      </c>
      <c r="I88" s="86">
        <v>9422</v>
      </c>
      <c r="J88" s="88">
        <v>9422</v>
      </c>
      <c r="K88" s="86">
        <v>21892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28575</v>
      </c>
      <c r="F90" s="72">
        <v>798</v>
      </c>
      <c r="G90" s="72">
        <v>545</v>
      </c>
      <c r="H90" s="73">
        <v>0</v>
      </c>
      <c r="I90" s="72">
        <v>0</v>
      </c>
      <c r="J90" s="74">
        <v>26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1249363.6000000003</v>
      </c>
      <c r="F92" s="46">
        <f t="shared" ref="F92:M92" si="16">F4+F51+F77+F90</f>
        <v>1253578</v>
      </c>
      <c r="G92" s="46">
        <f t="shared" si="16"/>
        <v>1291785</v>
      </c>
      <c r="H92" s="47">
        <f t="shared" si="16"/>
        <v>985327.5</v>
      </c>
      <c r="I92" s="46">
        <f t="shared" si="16"/>
        <v>1298354.5</v>
      </c>
      <c r="J92" s="48">
        <f t="shared" si="16"/>
        <v>1298478</v>
      </c>
      <c r="K92" s="46">
        <f t="shared" si="16"/>
        <v>1422223</v>
      </c>
      <c r="L92" s="46">
        <f t="shared" si="16"/>
        <v>1404146</v>
      </c>
      <c r="M92" s="46">
        <f t="shared" si="16"/>
        <v>1131655.7379999997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131355.80000000002</v>
      </c>
      <c r="F4" s="72">
        <f t="shared" ref="F4:M4" si="0">F5+F8+F47</f>
        <v>176083</v>
      </c>
      <c r="G4" s="72">
        <f t="shared" si="0"/>
        <v>187090</v>
      </c>
      <c r="H4" s="73">
        <f t="shared" si="0"/>
        <v>356420</v>
      </c>
      <c r="I4" s="72">
        <f t="shared" si="0"/>
        <v>306036</v>
      </c>
      <c r="J4" s="74">
        <f t="shared" si="0"/>
        <v>306037</v>
      </c>
      <c r="K4" s="72">
        <f t="shared" si="0"/>
        <v>346158</v>
      </c>
      <c r="L4" s="72">
        <f t="shared" si="0"/>
        <v>373732</v>
      </c>
      <c r="M4" s="72">
        <f t="shared" si="0"/>
        <v>422215.79599999997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66278</v>
      </c>
      <c r="F5" s="100">
        <f t="shared" ref="F5:M5" si="1">SUM(F6:F7)</f>
        <v>115500</v>
      </c>
      <c r="G5" s="100">
        <f t="shared" si="1"/>
        <v>114504</v>
      </c>
      <c r="H5" s="101">
        <f t="shared" si="1"/>
        <v>169098</v>
      </c>
      <c r="I5" s="100">
        <f t="shared" si="1"/>
        <v>142427</v>
      </c>
      <c r="J5" s="102">
        <f t="shared" si="1"/>
        <v>142427</v>
      </c>
      <c r="K5" s="100">
        <f t="shared" si="1"/>
        <v>185222</v>
      </c>
      <c r="L5" s="100">
        <f t="shared" si="1"/>
        <v>198262</v>
      </c>
      <c r="M5" s="100">
        <f t="shared" si="1"/>
        <v>216762.886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58523</v>
      </c>
      <c r="F6" s="79">
        <v>102687</v>
      </c>
      <c r="G6" s="79">
        <v>90690</v>
      </c>
      <c r="H6" s="80">
        <v>153993</v>
      </c>
      <c r="I6" s="79">
        <v>123409</v>
      </c>
      <c r="J6" s="81">
        <v>127322</v>
      </c>
      <c r="K6" s="79">
        <v>163364</v>
      </c>
      <c r="L6" s="79">
        <v>175516</v>
      </c>
      <c r="M6" s="79">
        <v>193177.348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7755</v>
      </c>
      <c r="F7" s="93">
        <v>12813</v>
      </c>
      <c r="G7" s="93">
        <v>23814</v>
      </c>
      <c r="H7" s="94">
        <v>15105</v>
      </c>
      <c r="I7" s="93">
        <v>19018</v>
      </c>
      <c r="J7" s="95">
        <v>15105</v>
      </c>
      <c r="K7" s="93">
        <v>21858</v>
      </c>
      <c r="L7" s="93">
        <v>22746</v>
      </c>
      <c r="M7" s="93">
        <v>23585.537999999997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65077.80000000001</v>
      </c>
      <c r="F8" s="100">
        <f t="shared" ref="F8:M8" si="2">SUM(F9:F46)</f>
        <v>60583</v>
      </c>
      <c r="G8" s="100">
        <f t="shared" si="2"/>
        <v>72586</v>
      </c>
      <c r="H8" s="101">
        <f t="shared" si="2"/>
        <v>187322</v>
      </c>
      <c r="I8" s="100">
        <f t="shared" si="2"/>
        <v>163609</v>
      </c>
      <c r="J8" s="102">
        <f t="shared" si="2"/>
        <v>163610</v>
      </c>
      <c r="K8" s="100">
        <f t="shared" si="2"/>
        <v>160936</v>
      </c>
      <c r="L8" s="100">
        <f t="shared" si="2"/>
        <v>175470</v>
      </c>
      <c r="M8" s="100">
        <f t="shared" si="2"/>
        <v>205452.90999999997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2489.6</v>
      </c>
      <c r="F9" s="79">
        <v>261</v>
      </c>
      <c r="G9" s="79">
        <v>114</v>
      </c>
      <c r="H9" s="80">
        <v>420</v>
      </c>
      <c r="I9" s="79">
        <v>302</v>
      </c>
      <c r="J9" s="81">
        <v>302</v>
      </c>
      <c r="K9" s="79">
        <v>295</v>
      </c>
      <c r="L9" s="79">
        <v>313</v>
      </c>
      <c r="M9" s="79">
        <v>329.589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4226</v>
      </c>
      <c r="F10" s="86">
        <v>504</v>
      </c>
      <c r="G10" s="86">
        <v>534</v>
      </c>
      <c r="H10" s="87">
        <v>360</v>
      </c>
      <c r="I10" s="86">
        <v>673</v>
      </c>
      <c r="J10" s="88">
        <v>672</v>
      </c>
      <c r="K10" s="86">
        <v>450</v>
      </c>
      <c r="L10" s="86">
        <v>460</v>
      </c>
      <c r="M10" s="86">
        <v>470.38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</v>
      </c>
      <c r="F11" s="86">
        <v>986</v>
      </c>
      <c r="G11" s="86">
        <v>880</v>
      </c>
      <c r="H11" s="87">
        <v>50</v>
      </c>
      <c r="I11" s="86">
        <v>1279</v>
      </c>
      <c r="J11" s="88">
        <v>1279</v>
      </c>
      <c r="K11" s="86">
        <v>25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4579</v>
      </c>
      <c r="F12" s="86">
        <v>5871</v>
      </c>
      <c r="G12" s="86">
        <v>3639</v>
      </c>
      <c r="H12" s="87">
        <v>6200</v>
      </c>
      <c r="I12" s="86">
        <v>6200</v>
      </c>
      <c r="J12" s="88">
        <v>6200</v>
      </c>
      <c r="K12" s="86">
        <v>5230</v>
      </c>
      <c r="L12" s="86">
        <v>5753</v>
      </c>
      <c r="M12" s="86">
        <v>6327.9089999999997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892.39999999999964</v>
      </c>
      <c r="F13" s="86">
        <v>1456</v>
      </c>
      <c r="G13" s="86">
        <v>1620</v>
      </c>
      <c r="H13" s="87">
        <v>2175</v>
      </c>
      <c r="I13" s="86">
        <v>1467</v>
      </c>
      <c r="J13" s="88">
        <v>1461</v>
      </c>
      <c r="K13" s="86">
        <v>1750</v>
      </c>
      <c r="L13" s="86">
        <v>2000</v>
      </c>
      <c r="M13" s="86">
        <v>2300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168.9</v>
      </c>
      <c r="F14" s="86">
        <v>240</v>
      </c>
      <c r="G14" s="86">
        <v>118</v>
      </c>
      <c r="H14" s="87">
        <v>185</v>
      </c>
      <c r="I14" s="86">
        <v>401</v>
      </c>
      <c r="J14" s="88">
        <v>434</v>
      </c>
      <c r="K14" s="86">
        <v>430</v>
      </c>
      <c r="L14" s="86">
        <v>458</v>
      </c>
      <c r="M14" s="86">
        <v>484.274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3225.5</v>
      </c>
      <c r="F15" s="86">
        <v>8360</v>
      </c>
      <c r="G15" s="86">
        <v>1433</v>
      </c>
      <c r="H15" s="87">
        <v>1007</v>
      </c>
      <c r="I15" s="86">
        <v>1337</v>
      </c>
      <c r="J15" s="88">
        <v>1337</v>
      </c>
      <c r="K15" s="86">
        <v>1933</v>
      </c>
      <c r="L15" s="86">
        <v>1932</v>
      </c>
      <c r="M15" s="86">
        <v>1928.396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26.199999999999818</v>
      </c>
      <c r="F16" s="86">
        <v>175</v>
      </c>
      <c r="G16" s="86">
        <v>15285</v>
      </c>
      <c r="H16" s="87">
        <v>0</v>
      </c>
      <c r="I16" s="86">
        <v>34</v>
      </c>
      <c r="J16" s="88">
        <v>34</v>
      </c>
      <c r="K16" s="86">
        <v>12</v>
      </c>
      <c r="L16" s="86">
        <v>12</v>
      </c>
      <c r="M16" s="86">
        <v>12.635999999999999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28375</v>
      </c>
      <c r="F17" s="86">
        <v>2425</v>
      </c>
      <c r="G17" s="86">
        <v>2366</v>
      </c>
      <c r="H17" s="87">
        <v>30</v>
      </c>
      <c r="I17" s="86">
        <v>4366</v>
      </c>
      <c r="J17" s="88">
        <v>4445</v>
      </c>
      <c r="K17" s="86">
        <v>250</v>
      </c>
      <c r="L17" s="86">
        <v>250</v>
      </c>
      <c r="M17" s="86">
        <v>250.25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648.29999999999995</v>
      </c>
      <c r="F21" s="86">
        <v>22826</v>
      </c>
      <c r="G21" s="86">
        <v>3562</v>
      </c>
      <c r="H21" s="87">
        <v>3500</v>
      </c>
      <c r="I21" s="86">
        <v>3448</v>
      </c>
      <c r="J21" s="88">
        <v>3369</v>
      </c>
      <c r="K21" s="86">
        <v>3619</v>
      </c>
      <c r="L21" s="86">
        <v>3785</v>
      </c>
      <c r="M21" s="86">
        <v>3959.6049999999996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1325.4</v>
      </c>
      <c r="F22" s="86">
        <v>385</v>
      </c>
      <c r="G22" s="86">
        <v>479</v>
      </c>
      <c r="H22" s="87">
        <v>141245</v>
      </c>
      <c r="I22" s="86">
        <v>79258</v>
      </c>
      <c r="J22" s="88">
        <v>78810</v>
      </c>
      <c r="K22" s="86">
        <v>86516</v>
      </c>
      <c r="L22" s="86">
        <v>96183</v>
      </c>
      <c r="M22" s="86">
        <v>120083.69899999998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69</v>
      </c>
      <c r="F23" s="86">
        <v>39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2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</v>
      </c>
      <c r="F25" s="86">
        <v>25</v>
      </c>
      <c r="G25" s="86">
        <v>0</v>
      </c>
      <c r="H25" s="87">
        <v>4536</v>
      </c>
      <c r="I25" s="86">
        <v>3720</v>
      </c>
      <c r="J25" s="88">
        <v>3720</v>
      </c>
      <c r="K25" s="86">
        <v>2474</v>
      </c>
      <c r="L25" s="86">
        <v>2639</v>
      </c>
      <c r="M25" s="86">
        <v>2815.8669999999997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600</v>
      </c>
      <c r="J27" s="88">
        <v>600</v>
      </c>
      <c r="K27" s="86">
        <v>50</v>
      </c>
      <c r="L27" s="86">
        <v>150</v>
      </c>
      <c r="M27" s="86">
        <v>199.95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21.9</v>
      </c>
      <c r="F29" s="86">
        <v>115</v>
      </c>
      <c r="G29" s="86">
        <v>60</v>
      </c>
      <c r="H29" s="87">
        <v>70</v>
      </c>
      <c r="I29" s="86">
        <v>170</v>
      </c>
      <c r="J29" s="88">
        <v>170</v>
      </c>
      <c r="K29" s="86">
        <v>177</v>
      </c>
      <c r="L29" s="86">
        <v>185</v>
      </c>
      <c r="M29" s="86">
        <v>191.80499999999998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9.1</v>
      </c>
      <c r="F30" s="86">
        <v>0</v>
      </c>
      <c r="G30" s="86">
        <v>11</v>
      </c>
      <c r="H30" s="87">
        <v>23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22.8</v>
      </c>
      <c r="F32" s="86">
        <v>68</v>
      </c>
      <c r="G32" s="86">
        <v>187</v>
      </c>
      <c r="H32" s="87">
        <v>404</v>
      </c>
      <c r="I32" s="86">
        <v>109</v>
      </c>
      <c r="J32" s="88">
        <v>109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276.8</v>
      </c>
      <c r="F37" s="86">
        <v>17</v>
      </c>
      <c r="G37" s="86">
        <v>197</v>
      </c>
      <c r="H37" s="87">
        <v>133</v>
      </c>
      <c r="I37" s="86">
        <v>162</v>
      </c>
      <c r="J37" s="88">
        <v>171</v>
      </c>
      <c r="K37" s="86">
        <v>31</v>
      </c>
      <c r="L37" s="86">
        <v>52</v>
      </c>
      <c r="M37" s="86">
        <v>52.756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824.8</v>
      </c>
      <c r="F38" s="86">
        <v>1967</v>
      </c>
      <c r="G38" s="86">
        <v>1725</v>
      </c>
      <c r="H38" s="87">
        <v>1354</v>
      </c>
      <c r="I38" s="86">
        <v>1093</v>
      </c>
      <c r="J38" s="88">
        <v>1180</v>
      </c>
      <c r="K38" s="86">
        <v>1349</v>
      </c>
      <c r="L38" s="86">
        <v>1407</v>
      </c>
      <c r="M38" s="86">
        <v>1468.5709999999999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5746.3</v>
      </c>
      <c r="F39" s="86">
        <v>5662</v>
      </c>
      <c r="G39" s="86">
        <v>7230</v>
      </c>
      <c r="H39" s="87">
        <v>5963</v>
      </c>
      <c r="I39" s="86">
        <v>7075</v>
      </c>
      <c r="J39" s="88">
        <v>7075</v>
      </c>
      <c r="K39" s="86">
        <v>8007</v>
      </c>
      <c r="L39" s="86">
        <v>8229</v>
      </c>
      <c r="M39" s="86">
        <v>8088.1369999999997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7267.0999999999995</v>
      </c>
      <c r="F40" s="86">
        <v>6205</v>
      </c>
      <c r="G40" s="86">
        <v>25550</v>
      </c>
      <c r="H40" s="87">
        <v>14159</v>
      </c>
      <c r="I40" s="86">
        <v>44073</v>
      </c>
      <c r="J40" s="88">
        <v>44073</v>
      </c>
      <c r="K40" s="86">
        <v>40127</v>
      </c>
      <c r="L40" s="86">
        <v>43321</v>
      </c>
      <c r="M40" s="86">
        <v>47497.012999999999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4195.2</v>
      </c>
      <c r="F42" s="86">
        <v>1608</v>
      </c>
      <c r="G42" s="86">
        <v>2302</v>
      </c>
      <c r="H42" s="87">
        <v>1473</v>
      </c>
      <c r="I42" s="86">
        <v>1473</v>
      </c>
      <c r="J42" s="88">
        <v>1894</v>
      </c>
      <c r="K42" s="86">
        <v>1500</v>
      </c>
      <c r="L42" s="86">
        <v>1750</v>
      </c>
      <c r="M42" s="86">
        <v>1999.75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389.5</v>
      </c>
      <c r="F43" s="86">
        <v>691</v>
      </c>
      <c r="G43" s="86">
        <v>1899</v>
      </c>
      <c r="H43" s="87">
        <v>657</v>
      </c>
      <c r="I43" s="86">
        <v>2571</v>
      </c>
      <c r="J43" s="88">
        <v>2571</v>
      </c>
      <c r="K43" s="86">
        <v>2749</v>
      </c>
      <c r="L43" s="86">
        <v>2889</v>
      </c>
      <c r="M43" s="86">
        <v>3020.1170000000002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43.8</v>
      </c>
      <c r="F44" s="86">
        <v>212</v>
      </c>
      <c r="G44" s="86">
        <v>1965</v>
      </c>
      <c r="H44" s="87">
        <v>2076</v>
      </c>
      <c r="I44" s="86">
        <v>2388</v>
      </c>
      <c r="J44" s="88">
        <v>2294</v>
      </c>
      <c r="K44" s="86">
        <v>2121</v>
      </c>
      <c r="L44" s="86">
        <v>2304</v>
      </c>
      <c r="M44" s="86">
        <v>2517.1119999999996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239.2</v>
      </c>
      <c r="F45" s="86">
        <v>483</v>
      </c>
      <c r="G45" s="86">
        <v>1428</v>
      </c>
      <c r="H45" s="87">
        <v>1302</v>
      </c>
      <c r="I45" s="86">
        <v>1410</v>
      </c>
      <c r="J45" s="88">
        <v>1410</v>
      </c>
      <c r="K45" s="86">
        <v>1841</v>
      </c>
      <c r="L45" s="86">
        <v>1398</v>
      </c>
      <c r="M45" s="86">
        <v>1455.0940000000001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299.8</v>
      </c>
      <c r="F51" s="72">
        <f t="shared" ref="F51:M51" si="4">F52+F59+F62+F63+F64+F72+F73</f>
        <v>93</v>
      </c>
      <c r="G51" s="72">
        <f t="shared" si="4"/>
        <v>88</v>
      </c>
      <c r="H51" s="73">
        <f t="shared" si="4"/>
        <v>50</v>
      </c>
      <c r="I51" s="72">
        <f t="shared" si="4"/>
        <v>2554</v>
      </c>
      <c r="J51" s="74">
        <f t="shared" si="4"/>
        <v>2530</v>
      </c>
      <c r="K51" s="72">
        <f t="shared" si="4"/>
        <v>2089</v>
      </c>
      <c r="L51" s="72">
        <f t="shared" si="4"/>
        <v>2198</v>
      </c>
      <c r="M51" s="72">
        <f t="shared" si="4"/>
        <v>2301.4939999999997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1542</v>
      </c>
      <c r="J59" s="102">
        <f t="shared" si="8"/>
        <v>1542</v>
      </c>
      <c r="K59" s="100">
        <f t="shared" si="8"/>
        <v>1589</v>
      </c>
      <c r="L59" s="100">
        <f t="shared" si="8"/>
        <v>1673</v>
      </c>
      <c r="M59" s="100">
        <f t="shared" si="8"/>
        <v>1751.6689999999999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1542</v>
      </c>
      <c r="J61" s="95">
        <v>1542</v>
      </c>
      <c r="K61" s="93">
        <v>1589</v>
      </c>
      <c r="L61" s="93">
        <v>1673</v>
      </c>
      <c r="M61" s="93">
        <v>1751.6689999999999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299.8</v>
      </c>
      <c r="F73" s="86">
        <f t="shared" ref="F73:M73" si="12">SUM(F74:F75)</f>
        <v>93</v>
      </c>
      <c r="G73" s="86">
        <f t="shared" si="12"/>
        <v>88</v>
      </c>
      <c r="H73" s="87">
        <f t="shared" si="12"/>
        <v>50</v>
      </c>
      <c r="I73" s="86">
        <f t="shared" si="12"/>
        <v>1012</v>
      </c>
      <c r="J73" s="88">
        <f t="shared" si="12"/>
        <v>988</v>
      </c>
      <c r="K73" s="86">
        <f t="shared" si="12"/>
        <v>500</v>
      </c>
      <c r="L73" s="86">
        <f t="shared" si="12"/>
        <v>525</v>
      </c>
      <c r="M73" s="86">
        <f t="shared" si="12"/>
        <v>549.82499999999993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299.8</v>
      </c>
      <c r="F74" s="79">
        <v>93</v>
      </c>
      <c r="G74" s="79">
        <v>88</v>
      </c>
      <c r="H74" s="80">
        <v>50</v>
      </c>
      <c r="I74" s="79">
        <v>1012</v>
      </c>
      <c r="J74" s="81">
        <v>988</v>
      </c>
      <c r="K74" s="79">
        <v>500</v>
      </c>
      <c r="L74" s="79">
        <v>525</v>
      </c>
      <c r="M74" s="79">
        <v>549.82499999999993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3543</v>
      </c>
      <c r="G77" s="72">
        <f t="shared" si="13"/>
        <v>8662</v>
      </c>
      <c r="H77" s="73">
        <f t="shared" si="13"/>
        <v>0</v>
      </c>
      <c r="I77" s="72">
        <f t="shared" si="13"/>
        <v>1748</v>
      </c>
      <c r="J77" s="74">
        <f t="shared" si="13"/>
        <v>1748</v>
      </c>
      <c r="K77" s="72">
        <f t="shared" si="13"/>
        <v>200</v>
      </c>
      <c r="L77" s="72">
        <f t="shared" si="13"/>
        <v>55</v>
      </c>
      <c r="M77" s="72">
        <f t="shared" si="13"/>
        <v>89.914999999999992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3543</v>
      </c>
      <c r="G81" s="86">
        <f t="shared" si="15"/>
        <v>8567</v>
      </c>
      <c r="H81" s="87">
        <f t="shared" si="15"/>
        <v>0</v>
      </c>
      <c r="I81" s="86">
        <f t="shared" si="15"/>
        <v>1326</v>
      </c>
      <c r="J81" s="88">
        <f t="shared" si="15"/>
        <v>1326</v>
      </c>
      <c r="K81" s="86">
        <f t="shared" si="15"/>
        <v>200</v>
      </c>
      <c r="L81" s="86">
        <f t="shared" si="15"/>
        <v>55</v>
      </c>
      <c r="M81" s="86">
        <f t="shared" si="15"/>
        <v>89.914999999999992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3543</v>
      </c>
      <c r="G83" s="93">
        <v>8567</v>
      </c>
      <c r="H83" s="94">
        <v>0</v>
      </c>
      <c r="I83" s="93">
        <v>1326</v>
      </c>
      <c r="J83" s="95">
        <v>1326</v>
      </c>
      <c r="K83" s="93">
        <v>200</v>
      </c>
      <c r="L83" s="93">
        <v>55</v>
      </c>
      <c r="M83" s="93">
        <v>89.914999999999992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95</v>
      </c>
      <c r="H88" s="87">
        <v>0</v>
      </c>
      <c r="I88" s="86">
        <v>422</v>
      </c>
      <c r="J88" s="88">
        <v>422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7921</v>
      </c>
      <c r="F90" s="72">
        <v>785</v>
      </c>
      <c r="G90" s="72">
        <v>247</v>
      </c>
      <c r="H90" s="73">
        <v>0</v>
      </c>
      <c r="I90" s="72">
        <v>0</v>
      </c>
      <c r="J90" s="74">
        <v>23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139576.6</v>
      </c>
      <c r="F92" s="46">
        <f t="shared" ref="F92:M92" si="16">F4+F51+F77+F90</f>
        <v>180504</v>
      </c>
      <c r="G92" s="46">
        <f t="shared" si="16"/>
        <v>196087</v>
      </c>
      <c r="H92" s="47">
        <f t="shared" si="16"/>
        <v>356470</v>
      </c>
      <c r="I92" s="46">
        <f t="shared" si="16"/>
        <v>310338</v>
      </c>
      <c r="J92" s="48">
        <f t="shared" si="16"/>
        <v>310338</v>
      </c>
      <c r="K92" s="46">
        <f t="shared" si="16"/>
        <v>348447</v>
      </c>
      <c r="L92" s="46">
        <f t="shared" si="16"/>
        <v>375985</v>
      </c>
      <c r="M92" s="46">
        <f t="shared" si="16"/>
        <v>424607.20499999996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42990</v>
      </c>
      <c r="F4" s="72">
        <f t="shared" ref="F4:M4" si="0">F5+F8+F47</f>
        <v>43950</v>
      </c>
      <c r="G4" s="72">
        <f t="shared" si="0"/>
        <v>48512</v>
      </c>
      <c r="H4" s="73">
        <f t="shared" si="0"/>
        <v>58554</v>
      </c>
      <c r="I4" s="72">
        <f t="shared" si="0"/>
        <v>58896</v>
      </c>
      <c r="J4" s="74">
        <f t="shared" si="0"/>
        <v>58867</v>
      </c>
      <c r="K4" s="72">
        <f t="shared" si="0"/>
        <v>64604</v>
      </c>
      <c r="L4" s="72">
        <f t="shared" si="0"/>
        <v>68426</v>
      </c>
      <c r="M4" s="72">
        <f t="shared" si="0"/>
        <v>71537.577999999994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39920</v>
      </c>
      <c r="F5" s="100">
        <f t="shared" ref="F5:M5" si="1">SUM(F6:F7)</f>
        <v>42921</v>
      </c>
      <c r="G5" s="100">
        <f t="shared" si="1"/>
        <v>45205</v>
      </c>
      <c r="H5" s="101">
        <f t="shared" si="1"/>
        <v>56446</v>
      </c>
      <c r="I5" s="100">
        <f t="shared" si="1"/>
        <v>56174</v>
      </c>
      <c r="J5" s="102">
        <f t="shared" si="1"/>
        <v>55890</v>
      </c>
      <c r="K5" s="100">
        <f t="shared" si="1"/>
        <v>62037</v>
      </c>
      <c r="L5" s="100">
        <f t="shared" si="1"/>
        <v>65393</v>
      </c>
      <c r="M5" s="100">
        <f t="shared" si="1"/>
        <v>68746.828999999998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35446</v>
      </c>
      <c r="F6" s="79">
        <v>38199</v>
      </c>
      <c r="G6" s="79">
        <v>39949</v>
      </c>
      <c r="H6" s="80">
        <v>50687</v>
      </c>
      <c r="I6" s="79">
        <v>49753</v>
      </c>
      <c r="J6" s="81">
        <v>50131</v>
      </c>
      <c r="K6" s="79">
        <v>54484</v>
      </c>
      <c r="L6" s="79">
        <v>57508</v>
      </c>
      <c r="M6" s="79">
        <v>60528.923999999999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4474</v>
      </c>
      <c r="F7" s="93">
        <v>4722</v>
      </c>
      <c r="G7" s="93">
        <v>5256</v>
      </c>
      <c r="H7" s="94">
        <v>5759</v>
      </c>
      <c r="I7" s="93">
        <v>6421</v>
      </c>
      <c r="J7" s="95">
        <v>5759</v>
      </c>
      <c r="K7" s="93">
        <v>7553</v>
      </c>
      <c r="L7" s="93">
        <v>7885</v>
      </c>
      <c r="M7" s="93">
        <v>8217.9049999999988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3070</v>
      </c>
      <c r="F8" s="100">
        <f t="shared" ref="F8:M8" si="2">SUM(F9:F46)</f>
        <v>1029</v>
      </c>
      <c r="G8" s="100">
        <f t="shared" si="2"/>
        <v>3307</v>
      </c>
      <c r="H8" s="101">
        <f t="shared" si="2"/>
        <v>2108</v>
      </c>
      <c r="I8" s="100">
        <f t="shared" si="2"/>
        <v>2722</v>
      </c>
      <c r="J8" s="102">
        <f t="shared" si="2"/>
        <v>2977</v>
      </c>
      <c r="K8" s="100">
        <f t="shared" si="2"/>
        <v>2567</v>
      </c>
      <c r="L8" s="100">
        <f t="shared" si="2"/>
        <v>3033</v>
      </c>
      <c r="M8" s="100">
        <f t="shared" si="2"/>
        <v>2790.7489999999998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58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719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2092</v>
      </c>
      <c r="F17" s="86">
        <v>1013</v>
      </c>
      <c r="G17" s="86">
        <v>3209</v>
      </c>
      <c r="H17" s="87">
        <v>2000</v>
      </c>
      <c r="I17" s="86">
        <v>2620</v>
      </c>
      <c r="J17" s="88">
        <v>2875</v>
      </c>
      <c r="K17" s="86">
        <v>2462</v>
      </c>
      <c r="L17" s="86">
        <v>2923</v>
      </c>
      <c r="M17" s="86">
        <v>2675.9189999999999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2</v>
      </c>
      <c r="J32" s="88">
        <v>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71</v>
      </c>
      <c r="F42" s="86">
        <v>6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70</v>
      </c>
      <c r="F44" s="86">
        <v>10</v>
      </c>
      <c r="G44" s="86">
        <v>98</v>
      </c>
      <c r="H44" s="87">
        <v>108</v>
      </c>
      <c r="I44" s="86">
        <v>100</v>
      </c>
      <c r="J44" s="88">
        <v>100</v>
      </c>
      <c r="K44" s="86">
        <v>105</v>
      </c>
      <c r="L44" s="86">
        <v>110</v>
      </c>
      <c r="M44" s="86">
        <v>114.83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</v>
      </c>
      <c r="F51" s="72">
        <f t="shared" ref="F51:M51" si="4">F52+F59+F62+F63+F64+F72+F73</f>
        <v>0</v>
      </c>
      <c r="G51" s="72">
        <f t="shared" si="4"/>
        <v>117</v>
      </c>
      <c r="H51" s="73">
        <f t="shared" si="4"/>
        <v>0</v>
      </c>
      <c r="I51" s="72">
        <f t="shared" si="4"/>
        <v>0</v>
      </c>
      <c r="J51" s="74">
        <f t="shared" si="4"/>
        <v>21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</v>
      </c>
      <c r="F73" s="86">
        <f t="shared" ref="F73:M73" si="12">SUM(F74:F75)</f>
        <v>0</v>
      </c>
      <c r="G73" s="86">
        <f t="shared" si="12"/>
        <v>117</v>
      </c>
      <c r="H73" s="87">
        <f t="shared" si="12"/>
        <v>0</v>
      </c>
      <c r="I73" s="86">
        <f t="shared" si="12"/>
        <v>0</v>
      </c>
      <c r="J73" s="88">
        <f t="shared" si="12"/>
        <v>21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</v>
      </c>
      <c r="F74" s="79">
        <v>0</v>
      </c>
      <c r="G74" s="79">
        <v>117</v>
      </c>
      <c r="H74" s="80">
        <v>0</v>
      </c>
      <c r="I74" s="79">
        <v>0</v>
      </c>
      <c r="J74" s="81">
        <v>21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43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42992</v>
      </c>
      <c r="F92" s="46">
        <f t="shared" ref="F92:M92" si="16">F4+F51+F77+F90</f>
        <v>43950</v>
      </c>
      <c r="G92" s="46">
        <f t="shared" si="16"/>
        <v>48672</v>
      </c>
      <c r="H92" s="47">
        <f t="shared" si="16"/>
        <v>58554</v>
      </c>
      <c r="I92" s="46">
        <f t="shared" si="16"/>
        <v>58896</v>
      </c>
      <c r="J92" s="48">
        <f t="shared" si="16"/>
        <v>58888</v>
      </c>
      <c r="K92" s="46">
        <f t="shared" si="16"/>
        <v>64604</v>
      </c>
      <c r="L92" s="46">
        <f t="shared" si="16"/>
        <v>68426</v>
      </c>
      <c r="M92" s="46">
        <f t="shared" si="16"/>
        <v>71537.577999999994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883568</v>
      </c>
      <c r="F4" s="72">
        <f t="shared" ref="F4:M4" si="0">F5+F8+F47</f>
        <v>872168</v>
      </c>
      <c r="G4" s="72">
        <f t="shared" si="0"/>
        <v>806121</v>
      </c>
      <c r="H4" s="73">
        <f t="shared" si="0"/>
        <v>402140.5</v>
      </c>
      <c r="I4" s="72">
        <f t="shared" si="0"/>
        <v>747798.5</v>
      </c>
      <c r="J4" s="74">
        <f t="shared" si="0"/>
        <v>747770</v>
      </c>
      <c r="K4" s="72">
        <f t="shared" si="0"/>
        <v>807066</v>
      </c>
      <c r="L4" s="72">
        <f t="shared" si="0"/>
        <v>770129</v>
      </c>
      <c r="M4" s="72">
        <f t="shared" si="0"/>
        <v>437033.83699999994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98464</v>
      </c>
      <c r="F5" s="100">
        <f t="shared" ref="F5:M5" si="1">SUM(F6:F7)</f>
        <v>66771</v>
      </c>
      <c r="G5" s="100">
        <f t="shared" si="1"/>
        <v>77807</v>
      </c>
      <c r="H5" s="101">
        <f t="shared" si="1"/>
        <v>123410</v>
      </c>
      <c r="I5" s="100">
        <f t="shared" si="1"/>
        <v>107439</v>
      </c>
      <c r="J5" s="102">
        <f t="shared" si="1"/>
        <v>107437</v>
      </c>
      <c r="K5" s="100">
        <f t="shared" si="1"/>
        <v>133232</v>
      </c>
      <c r="L5" s="100">
        <f t="shared" si="1"/>
        <v>139147</v>
      </c>
      <c r="M5" s="100">
        <f t="shared" si="1"/>
        <v>146729.79099999997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87761</v>
      </c>
      <c r="F6" s="79">
        <v>57178</v>
      </c>
      <c r="G6" s="79">
        <v>69664</v>
      </c>
      <c r="H6" s="80">
        <v>109653</v>
      </c>
      <c r="I6" s="79">
        <v>96910</v>
      </c>
      <c r="J6" s="81">
        <v>93680</v>
      </c>
      <c r="K6" s="79">
        <v>119231</v>
      </c>
      <c r="L6" s="79">
        <v>124525</v>
      </c>
      <c r="M6" s="79">
        <v>131508.82499999998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10703</v>
      </c>
      <c r="F7" s="93">
        <v>9593</v>
      </c>
      <c r="G7" s="93">
        <v>8143</v>
      </c>
      <c r="H7" s="94">
        <v>13757</v>
      </c>
      <c r="I7" s="93">
        <v>10529</v>
      </c>
      <c r="J7" s="95">
        <v>13757</v>
      </c>
      <c r="K7" s="93">
        <v>14001</v>
      </c>
      <c r="L7" s="93">
        <v>14622</v>
      </c>
      <c r="M7" s="93">
        <v>15220.966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785104</v>
      </c>
      <c r="F8" s="100">
        <f t="shared" ref="F8:M8" si="2">SUM(F9:F46)</f>
        <v>794068</v>
      </c>
      <c r="G8" s="100">
        <f t="shared" si="2"/>
        <v>728314</v>
      </c>
      <c r="H8" s="101">
        <f t="shared" si="2"/>
        <v>278730.5</v>
      </c>
      <c r="I8" s="100">
        <f t="shared" si="2"/>
        <v>640359.5</v>
      </c>
      <c r="J8" s="102">
        <f t="shared" si="2"/>
        <v>640333</v>
      </c>
      <c r="K8" s="100">
        <f t="shared" si="2"/>
        <v>673834</v>
      </c>
      <c r="L8" s="100">
        <f t="shared" si="2"/>
        <v>630982</v>
      </c>
      <c r="M8" s="100">
        <f t="shared" si="2"/>
        <v>290304.04599999997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11464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220</v>
      </c>
      <c r="F10" s="86">
        <v>5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</v>
      </c>
      <c r="F11" s="86">
        <v>513</v>
      </c>
      <c r="G11" s="86">
        <v>37</v>
      </c>
      <c r="H11" s="87">
        <v>0</v>
      </c>
      <c r="I11" s="86">
        <v>0</v>
      </c>
      <c r="J11" s="88">
        <v>0</v>
      </c>
      <c r="K11" s="86">
        <v>200</v>
      </c>
      <c r="L11" s="86">
        <v>100</v>
      </c>
      <c r="M11" s="86">
        <v>100.3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2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28304</v>
      </c>
      <c r="F15" s="86">
        <v>0</v>
      </c>
      <c r="G15" s="86">
        <v>2325</v>
      </c>
      <c r="H15" s="87">
        <v>5000</v>
      </c>
      <c r="I15" s="86">
        <v>5273</v>
      </c>
      <c r="J15" s="88">
        <v>5273</v>
      </c>
      <c r="K15" s="86">
        <v>5532</v>
      </c>
      <c r="L15" s="86">
        <v>5787</v>
      </c>
      <c r="M15" s="86">
        <v>6050.7109999999993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99776</v>
      </c>
      <c r="F16" s="86">
        <v>144827</v>
      </c>
      <c r="G16" s="86">
        <v>131020</v>
      </c>
      <c r="H16" s="87">
        <v>161202</v>
      </c>
      <c r="I16" s="86">
        <v>137485</v>
      </c>
      <c r="J16" s="88">
        <v>137482</v>
      </c>
      <c r="K16" s="86">
        <v>196991</v>
      </c>
      <c r="L16" s="86">
        <v>200744</v>
      </c>
      <c r="M16" s="86">
        <v>163687.432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622183</v>
      </c>
      <c r="F17" s="86">
        <v>645485</v>
      </c>
      <c r="G17" s="86">
        <v>581438</v>
      </c>
      <c r="H17" s="87">
        <v>85320</v>
      </c>
      <c r="I17" s="86">
        <v>459830</v>
      </c>
      <c r="J17" s="88">
        <v>459804</v>
      </c>
      <c r="K17" s="86">
        <v>392270</v>
      </c>
      <c r="L17" s="86">
        <v>358535</v>
      </c>
      <c r="M17" s="86">
        <v>53164.354999999989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19081</v>
      </c>
      <c r="F22" s="86">
        <v>717</v>
      </c>
      <c r="G22" s="86">
        <v>5511</v>
      </c>
      <c r="H22" s="87">
        <v>2605.5</v>
      </c>
      <c r="I22" s="86">
        <v>11642.5</v>
      </c>
      <c r="J22" s="88">
        <v>11643</v>
      </c>
      <c r="K22" s="86">
        <v>41255</v>
      </c>
      <c r="L22" s="86">
        <v>26372</v>
      </c>
      <c r="M22" s="86">
        <v>26201.715999999997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6</v>
      </c>
      <c r="J37" s="88">
        <v>6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132</v>
      </c>
      <c r="F38" s="86">
        <v>332</v>
      </c>
      <c r="G38" s="86">
        <v>0</v>
      </c>
      <c r="H38" s="87">
        <v>21</v>
      </c>
      <c r="I38" s="86">
        <v>21</v>
      </c>
      <c r="J38" s="88">
        <v>21</v>
      </c>
      <c r="K38" s="86">
        <v>308</v>
      </c>
      <c r="L38" s="86">
        <v>310</v>
      </c>
      <c r="M38" s="86">
        <v>312.43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1228</v>
      </c>
      <c r="F39" s="86">
        <v>208</v>
      </c>
      <c r="G39" s="86">
        <v>7815</v>
      </c>
      <c r="H39" s="87">
        <v>24500</v>
      </c>
      <c r="I39" s="86">
        <v>24385</v>
      </c>
      <c r="J39" s="88">
        <v>24385</v>
      </c>
      <c r="K39" s="86">
        <v>34212</v>
      </c>
      <c r="L39" s="86">
        <v>35923</v>
      </c>
      <c r="M39" s="86">
        <v>37575.918999999994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307</v>
      </c>
      <c r="F40" s="86">
        <v>148</v>
      </c>
      <c r="G40" s="86">
        <v>0</v>
      </c>
      <c r="H40" s="87">
        <v>0</v>
      </c>
      <c r="I40" s="86">
        <v>720</v>
      </c>
      <c r="J40" s="88">
        <v>0</v>
      </c>
      <c r="K40" s="86">
        <v>2454</v>
      </c>
      <c r="L40" s="86">
        <v>2577</v>
      </c>
      <c r="M40" s="86">
        <v>2576.5809999999997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604</v>
      </c>
      <c r="F42" s="86">
        <v>50</v>
      </c>
      <c r="G42" s="86">
        <v>0</v>
      </c>
      <c r="H42" s="87">
        <v>0</v>
      </c>
      <c r="I42" s="86">
        <v>779</v>
      </c>
      <c r="J42" s="88">
        <v>779</v>
      </c>
      <c r="K42" s="86">
        <v>467</v>
      </c>
      <c r="L42" s="86">
        <v>490</v>
      </c>
      <c r="M42" s="86">
        <v>490.96999999999991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29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56</v>
      </c>
      <c r="L43" s="86">
        <v>50</v>
      </c>
      <c r="M43" s="86">
        <v>49.65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1734</v>
      </c>
      <c r="F44" s="86">
        <v>1783</v>
      </c>
      <c r="G44" s="86">
        <v>160</v>
      </c>
      <c r="H44" s="87">
        <v>82</v>
      </c>
      <c r="I44" s="86">
        <v>114</v>
      </c>
      <c r="J44" s="88">
        <v>834</v>
      </c>
      <c r="K44" s="86">
        <v>89</v>
      </c>
      <c r="L44" s="86">
        <v>94</v>
      </c>
      <c r="M44" s="86">
        <v>93.981999999999999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8</v>
      </c>
      <c r="H45" s="87">
        <v>0</v>
      </c>
      <c r="I45" s="86">
        <v>104</v>
      </c>
      <c r="J45" s="88">
        <v>104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11329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11329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176</v>
      </c>
      <c r="F51" s="72">
        <f t="shared" ref="F51:M51" si="4">F52+F59+F62+F63+F64+F72+F73</f>
        <v>62</v>
      </c>
      <c r="G51" s="72">
        <f t="shared" si="4"/>
        <v>89</v>
      </c>
      <c r="H51" s="73">
        <f t="shared" si="4"/>
        <v>0</v>
      </c>
      <c r="I51" s="72">
        <f t="shared" si="4"/>
        <v>6</v>
      </c>
      <c r="J51" s="74">
        <f t="shared" si="4"/>
        <v>35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176</v>
      </c>
      <c r="F73" s="86">
        <f t="shared" ref="F73:M73" si="12">SUM(F74:F75)</f>
        <v>62</v>
      </c>
      <c r="G73" s="86">
        <f t="shared" si="12"/>
        <v>89</v>
      </c>
      <c r="H73" s="87">
        <f t="shared" si="12"/>
        <v>0</v>
      </c>
      <c r="I73" s="86">
        <f t="shared" si="12"/>
        <v>6</v>
      </c>
      <c r="J73" s="88">
        <f t="shared" si="12"/>
        <v>35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176</v>
      </c>
      <c r="F74" s="79">
        <v>62</v>
      </c>
      <c r="G74" s="79">
        <v>89</v>
      </c>
      <c r="H74" s="80">
        <v>0</v>
      </c>
      <c r="I74" s="79">
        <v>6</v>
      </c>
      <c r="J74" s="81">
        <v>35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913</v>
      </c>
      <c r="F77" s="72">
        <f t="shared" ref="F77:M77" si="13">F78+F81+F84+F85+F86+F87+F88</f>
        <v>6615</v>
      </c>
      <c r="G77" s="72">
        <f t="shared" si="13"/>
        <v>90398</v>
      </c>
      <c r="H77" s="73">
        <f t="shared" si="13"/>
        <v>0</v>
      </c>
      <c r="I77" s="72">
        <f t="shared" si="13"/>
        <v>20435</v>
      </c>
      <c r="J77" s="74">
        <f t="shared" si="13"/>
        <v>20435</v>
      </c>
      <c r="K77" s="72">
        <f t="shared" si="13"/>
        <v>22892</v>
      </c>
      <c r="L77" s="72">
        <f t="shared" si="13"/>
        <v>1000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838</v>
      </c>
      <c r="F81" s="86">
        <f t="shared" ref="F81:M81" si="15">SUM(F82:F83)</f>
        <v>3860</v>
      </c>
      <c r="G81" s="86">
        <f t="shared" si="15"/>
        <v>7512</v>
      </c>
      <c r="H81" s="87">
        <f t="shared" si="15"/>
        <v>0</v>
      </c>
      <c r="I81" s="86">
        <f t="shared" si="15"/>
        <v>11435</v>
      </c>
      <c r="J81" s="88">
        <f t="shared" si="15"/>
        <v>11435</v>
      </c>
      <c r="K81" s="86">
        <f t="shared" si="15"/>
        <v>1000</v>
      </c>
      <c r="L81" s="86">
        <f t="shared" si="15"/>
        <v>1000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838</v>
      </c>
      <c r="F83" s="93">
        <v>3860</v>
      </c>
      <c r="G83" s="93">
        <v>7512</v>
      </c>
      <c r="H83" s="94">
        <v>0</v>
      </c>
      <c r="I83" s="93">
        <v>11435</v>
      </c>
      <c r="J83" s="95">
        <v>11435</v>
      </c>
      <c r="K83" s="93">
        <v>1000</v>
      </c>
      <c r="L83" s="93">
        <v>1000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75</v>
      </c>
      <c r="F88" s="86">
        <v>2755</v>
      </c>
      <c r="G88" s="86">
        <v>82886</v>
      </c>
      <c r="H88" s="87">
        <v>0</v>
      </c>
      <c r="I88" s="86">
        <v>9000</v>
      </c>
      <c r="J88" s="88">
        <v>9000</v>
      </c>
      <c r="K88" s="86">
        <v>21892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20417</v>
      </c>
      <c r="F90" s="72">
        <v>0</v>
      </c>
      <c r="G90" s="72">
        <v>114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905074</v>
      </c>
      <c r="F92" s="46">
        <f t="shared" ref="F92:M92" si="16">F4+F51+F77+F90</f>
        <v>878845</v>
      </c>
      <c r="G92" s="46">
        <f t="shared" si="16"/>
        <v>896722</v>
      </c>
      <c r="H92" s="47">
        <f t="shared" si="16"/>
        <v>402140.5</v>
      </c>
      <c r="I92" s="46">
        <f t="shared" si="16"/>
        <v>768239.5</v>
      </c>
      <c r="J92" s="48">
        <f t="shared" si="16"/>
        <v>768240</v>
      </c>
      <c r="K92" s="46">
        <f t="shared" si="16"/>
        <v>829958</v>
      </c>
      <c r="L92" s="46">
        <f t="shared" si="16"/>
        <v>771129</v>
      </c>
      <c r="M92" s="46">
        <f t="shared" si="16"/>
        <v>437033.83699999994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124</v>
      </c>
      <c r="L3" s="17" t="s">
        <v>126</v>
      </c>
      <c r="M3" s="17" t="s">
        <v>125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161098</v>
      </c>
      <c r="F4" s="72">
        <f t="shared" ref="F4:M4" si="0">F5+F8+F47</f>
        <v>149947</v>
      </c>
      <c r="G4" s="72">
        <f t="shared" si="0"/>
        <v>150070</v>
      </c>
      <c r="H4" s="73">
        <f t="shared" si="0"/>
        <v>168163</v>
      </c>
      <c r="I4" s="72">
        <f t="shared" si="0"/>
        <v>160695</v>
      </c>
      <c r="J4" s="74">
        <f t="shared" si="0"/>
        <v>160788</v>
      </c>
      <c r="K4" s="72">
        <f t="shared" si="0"/>
        <v>179214</v>
      </c>
      <c r="L4" s="72">
        <f t="shared" si="0"/>
        <v>188606</v>
      </c>
      <c r="M4" s="72">
        <f t="shared" si="0"/>
        <v>198477.11799999999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140781</v>
      </c>
      <c r="F5" s="100">
        <f t="shared" ref="F5:M5" si="1">SUM(F6:F7)</f>
        <v>143166</v>
      </c>
      <c r="G5" s="100">
        <f t="shared" si="1"/>
        <v>147657</v>
      </c>
      <c r="H5" s="101">
        <f t="shared" si="1"/>
        <v>164962</v>
      </c>
      <c r="I5" s="100">
        <f t="shared" si="1"/>
        <v>158600</v>
      </c>
      <c r="J5" s="102">
        <f t="shared" si="1"/>
        <v>158487</v>
      </c>
      <c r="K5" s="100">
        <f t="shared" si="1"/>
        <v>176781</v>
      </c>
      <c r="L5" s="100">
        <f t="shared" si="1"/>
        <v>186097</v>
      </c>
      <c r="M5" s="100">
        <f t="shared" si="1"/>
        <v>195887.14099999997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125589</v>
      </c>
      <c r="F6" s="79">
        <v>133011</v>
      </c>
      <c r="G6" s="79">
        <v>134581</v>
      </c>
      <c r="H6" s="80">
        <v>146820</v>
      </c>
      <c r="I6" s="79">
        <v>136578</v>
      </c>
      <c r="J6" s="81">
        <v>137123</v>
      </c>
      <c r="K6" s="79">
        <v>152127</v>
      </c>
      <c r="L6" s="79">
        <v>160491</v>
      </c>
      <c r="M6" s="79">
        <v>169330.02299999999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15192</v>
      </c>
      <c r="F7" s="93">
        <v>10155</v>
      </c>
      <c r="G7" s="93">
        <v>13076</v>
      </c>
      <c r="H7" s="94">
        <v>18142</v>
      </c>
      <c r="I7" s="93">
        <v>22022</v>
      </c>
      <c r="J7" s="95">
        <v>21364</v>
      </c>
      <c r="K7" s="93">
        <v>24654</v>
      </c>
      <c r="L7" s="93">
        <v>25606</v>
      </c>
      <c r="M7" s="93">
        <v>26557.117999999999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20317</v>
      </c>
      <c r="F8" s="100">
        <f t="shared" ref="F8:M8" si="2">SUM(F9:F46)</f>
        <v>6777</v>
      </c>
      <c r="G8" s="100">
        <f t="shared" si="2"/>
        <v>2413</v>
      </c>
      <c r="H8" s="101">
        <f t="shared" si="2"/>
        <v>3201</v>
      </c>
      <c r="I8" s="100">
        <f t="shared" si="2"/>
        <v>2095</v>
      </c>
      <c r="J8" s="102">
        <f t="shared" si="2"/>
        <v>2301</v>
      </c>
      <c r="K8" s="100">
        <f t="shared" si="2"/>
        <v>2433</v>
      </c>
      <c r="L8" s="100">
        <f t="shared" si="2"/>
        <v>2509</v>
      </c>
      <c r="M8" s="100">
        <f t="shared" si="2"/>
        <v>2589.9769999999994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130</v>
      </c>
      <c r="K9" s="79">
        <v>166</v>
      </c>
      <c r="L9" s="79">
        <v>166</v>
      </c>
      <c r="M9" s="79">
        <v>165.798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240</v>
      </c>
      <c r="F10" s="86">
        <v>76</v>
      </c>
      <c r="G10" s="86">
        <v>419</v>
      </c>
      <c r="H10" s="87">
        <v>597</v>
      </c>
      <c r="I10" s="86">
        <v>265</v>
      </c>
      <c r="J10" s="88">
        <v>251</v>
      </c>
      <c r="K10" s="86">
        <v>205</v>
      </c>
      <c r="L10" s="86">
        <v>213</v>
      </c>
      <c r="M10" s="86">
        <v>224.28899999999999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9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16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</v>
      </c>
      <c r="F14" s="86">
        <v>0</v>
      </c>
      <c r="G14" s="86">
        <v>2</v>
      </c>
      <c r="H14" s="87">
        <v>0</v>
      </c>
      <c r="I14" s="86">
        <v>4</v>
      </c>
      <c r="J14" s="88">
        <v>4</v>
      </c>
      <c r="K14" s="86">
        <v>4</v>
      </c>
      <c r="L14" s="86">
        <v>4</v>
      </c>
      <c r="M14" s="86">
        <v>4.2119999999999997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42</v>
      </c>
      <c r="L15" s="86">
        <v>44</v>
      </c>
      <c r="M15" s="86">
        <v>46.331999999999994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114</v>
      </c>
      <c r="F16" s="86">
        <v>1245</v>
      </c>
      <c r="G16" s="86">
        <v>228</v>
      </c>
      <c r="H16" s="87">
        <v>385</v>
      </c>
      <c r="I16" s="86">
        <v>166</v>
      </c>
      <c r="J16" s="88">
        <v>256</v>
      </c>
      <c r="K16" s="86">
        <v>477</v>
      </c>
      <c r="L16" s="86">
        <v>477</v>
      </c>
      <c r="M16" s="86">
        <v>477.28099999999995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4158</v>
      </c>
      <c r="G17" s="86">
        <v>1683</v>
      </c>
      <c r="H17" s="87">
        <v>1609</v>
      </c>
      <c r="I17" s="86">
        <v>1258</v>
      </c>
      <c r="J17" s="88">
        <v>1254</v>
      </c>
      <c r="K17" s="86">
        <v>1165</v>
      </c>
      <c r="L17" s="86">
        <v>1219</v>
      </c>
      <c r="M17" s="86">
        <v>1273.607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17513</v>
      </c>
      <c r="F22" s="86">
        <v>1263</v>
      </c>
      <c r="G22" s="86">
        <v>64</v>
      </c>
      <c r="H22" s="87">
        <v>0</v>
      </c>
      <c r="I22" s="86">
        <v>0</v>
      </c>
      <c r="J22" s="88">
        <v>1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995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</v>
      </c>
      <c r="F32" s="86">
        <v>0</v>
      </c>
      <c r="G32" s="86">
        <v>6</v>
      </c>
      <c r="H32" s="87">
        <v>0</v>
      </c>
      <c r="I32" s="86">
        <v>40</v>
      </c>
      <c r="J32" s="88">
        <v>42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313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395</v>
      </c>
      <c r="F39" s="86">
        <v>-1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460</v>
      </c>
      <c r="F42" s="86">
        <v>21</v>
      </c>
      <c r="G42" s="86">
        <v>-1</v>
      </c>
      <c r="H42" s="87">
        <v>239</v>
      </c>
      <c r="I42" s="86">
        <v>0</v>
      </c>
      <c r="J42" s="88">
        <v>2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5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247</v>
      </c>
      <c r="F44" s="86">
        <v>1</v>
      </c>
      <c r="G44" s="86">
        <v>12</v>
      </c>
      <c r="H44" s="87">
        <v>371</v>
      </c>
      <c r="I44" s="86">
        <v>337</v>
      </c>
      <c r="J44" s="88">
        <v>337</v>
      </c>
      <c r="K44" s="86">
        <v>332</v>
      </c>
      <c r="L44" s="86">
        <v>342</v>
      </c>
      <c r="M44" s="86">
        <v>352.12599999999998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25</v>
      </c>
      <c r="J45" s="88">
        <v>24</v>
      </c>
      <c r="K45" s="86">
        <v>42</v>
      </c>
      <c r="L45" s="86">
        <v>44</v>
      </c>
      <c r="M45" s="86">
        <v>46.331999999999994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4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386</v>
      </c>
      <c r="F51" s="72">
        <f t="shared" ref="F51:M51" si="4">F52+F59+F62+F63+F64+F72+F73</f>
        <v>319</v>
      </c>
      <c r="G51" s="72">
        <f t="shared" si="4"/>
        <v>93</v>
      </c>
      <c r="H51" s="73">
        <f t="shared" si="4"/>
        <v>0</v>
      </c>
      <c r="I51" s="72">
        <f t="shared" si="4"/>
        <v>111</v>
      </c>
      <c r="J51" s="74">
        <f t="shared" si="4"/>
        <v>221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386</v>
      </c>
      <c r="F73" s="86">
        <f t="shared" ref="F73:M73" si="12">SUM(F74:F75)</f>
        <v>319</v>
      </c>
      <c r="G73" s="86">
        <f t="shared" si="12"/>
        <v>93</v>
      </c>
      <c r="H73" s="87">
        <f t="shared" si="12"/>
        <v>0</v>
      </c>
      <c r="I73" s="86">
        <f t="shared" si="12"/>
        <v>111</v>
      </c>
      <c r="J73" s="88">
        <f t="shared" si="12"/>
        <v>221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386</v>
      </c>
      <c r="F74" s="79">
        <v>319</v>
      </c>
      <c r="G74" s="79">
        <v>93</v>
      </c>
      <c r="H74" s="80">
        <v>0</v>
      </c>
      <c r="I74" s="79">
        <v>111</v>
      </c>
      <c r="J74" s="81">
        <v>221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75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75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75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237</v>
      </c>
      <c r="F90" s="72">
        <v>13</v>
      </c>
      <c r="G90" s="72">
        <v>141</v>
      </c>
      <c r="H90" s="73">
        <v>0</v>
      </c>
      <c r="I90" s="72">
        <v>0</v>
      </c>
      <c r="J90" s="74">
        <v>3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161721</v>
      </c>
      <c r="F92" s="46">
        <f t="shared" ref="F92:M92" si="16">F4+F51+F77+F90</f>
        <v>150279</v>
      </c>
      <c r="G92" s="46">
        <f t="shared" si="16"/>
        <v>150304</v>
      </c>
      <c r="H92" s="47">
        <f t="shared" si="16"/>
        <v>168163</v>
      </c>
      <c r="I92" s="46">
        <f t="shared" si="16"/>
        <v>160881</v>
      </c>
      <c r="J92" s="48">
        <f t="shared" si="16"/>
        <v>161012</v>
      </c>
      <c r="K92" s="46">
        <f t="shared" si="16"/>
        <v>179214</v>
      </c>
      <c r="L92" s="46">
        <f t="shared" si="16"/>
        <v>188606</v>
      </c>
      <c r="M92" s="46">
        <f t="shared" si="16"/>
        <v>198477.11799999999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139576.6</v>
      </c>
      <c r="D4" s="33">
        <v>180504</v>
      </c>
      <c r="E4" s="33">
        <v>196087</v>
      </c>
      <c r="F4" s="27">
        <v>356470</v>
      </c>
      <c r="G4" s="28">
        <v>310338</v>
      </c>
      <c r="H4" s="29">
        <v>310338</v>
      </c>
      <c r="I4" s="33">
        <v>348447</v>
      </c>
      <c r="J4" s="33">
        <v>375985</v>
      </c>
      <c r="K4" s="33">
        <v>424607.20499999996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42992</v>
      </c>
      <c r="D5" s="33">
        <v>43950</v>
      </c>
      <c r="E5" s="33">
        <v>48672</v>
      </c>
      <c r="F5" s="32">
        <v>58554</v>
      </c>
      <c r="G5" s="33">
        <v>58896</v>
      </c>
      <c r="H5" s="34">
        <v>58888</v>
      </c>
      <c r="I5" s="33">
        <v>64604</v>
      </c>
      <c r="J5" s="33">
        <v>68426</v>
      </c>
      <c r="K5" s="33">
        <v>71537.577999999994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905074</v>
      </c>
      <c r="D6" s="33">
        <v>878845</v>
      </c>
      <c r="E6" s="33">
        <v>896722</v>
      </c>
      <c r="F6" s="32">
        <v>402140.5</v>
      </c>
      <c r="G6" s="33">
        <v>768239.5</v>
      </c>
      <c r="H6" s="34">
        <v>768240</v>
      </c>
      <c r="I6" s="33">
        <v>829958</v>
      </c>
      <c r="J6" s="33">
        <v>771129</v>
      </c>
      <c r="K6" s="33">
        <v>437033.83699999994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161721</v>
      </c>
      <c r="D7" s="33">
        <v>150279</v>
      </c>
      <c r="E7" s="33">
        <v>150304</v>
      </c>
      <c r="F7" s="32">
        <v>168163</v>
      </c>
      <c r="G7" s="33">
        <v>160881</v>
      </c>
      <c r="H7" s="34">
        <v>161012</v>
      </c>
      <c r="I7" s="33">
        <v>179214</v>
      </c>
      <c r="J7" s="33">
        <v>188606</v>
      </c>
      <c r="K7" s="33">
        <v>198477.11799999999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141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1249363.6000000001</v>
      </c>
      <c r="D19" s="46">
        <f t="shared" ref="D19:K19" si="1">SUM(D4:D18)</f>
        <v>1253578</v>
      </c>
      <c r="E19" s="46">
        <f t="shared" si="1"/>
        <v>1291785</v>
      </c>
      <c r="F19" s="47">
        <f t="shared" si="1"/>
        <v>985327.5</v>
      </c>
      <c r="G19" s="46">
        <f t="shared" si="1"/>
        <v>1298354.5</v>
      </c>
      <c r="H19" s="48">
        <f t="shared" si="1"/>
        <v>1298478</v>
      </c>
      <c r="I19" s="46">
        <f t="shared" si="1"/>
        <v>1422223</v>
      </c>
      <c r="J19" s="46">
        <f t="shared" si="1"/>
        <v>1404146</v>
      </c>
      <c r="K19" s="46">
        <f t="shared" si="1"/>
        <v>1131655.7379999999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</row>
    <row r="4" spans="1:27" s="23" customFormat="1" ht="12.75" customHeight="1" x14ac:dyDescent="0.25">
      <c r="A4" s="18"/>
      <c r="B4" s="19" t="s">
        <v>6</v>
      </c>
      <c r="C4" s="20">
        <f>SUM(C5:C7)</f>
        <v>1219011.8000000003</v>
      </c>
      <c r="D4" s="20">
        <f t="shared" ref="D4:K4" si="0">SUM(D5:D7)</f>
        <v>1242148</v>
      </c>
      <c r="E4" s="20">
        <f t="shared" si="0"/>
        <v>1191793</v>
      </c>
      <c r="F4" s="21">
        <f t="shared" si="0"/>
        <v>985277.5</v>
      </c>
      <c r="G4" s="20">
        <f t="shared" si="0"/>
        <v>1273426.5</v>
      </c>
      <c r="H4" s="22">
        <f t="shared" si="0"/>
        <v>1273462</v>
      </c>
      <c r="I4" s="20">
        <f t="shared" si="0"/>
        <v>1397042</v>
      </c>
      <c r="J4" s="20">
        <f t="shared" si="0"/>
        <v>1400893</v>
      </c>
      <c r="K4" s="20">
        <f t="shared" si="0"/>
        <v>1129264.3289999997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345443</v>
      </c>
      <c r="D5" s="28">
        <v>368358</v>
      </c>
      <c r="E5" s="28">
        <v>385173</v>
      </c>
      <c r="F5" s="27">
        <v>513916</v>
      </c>
      <c r="G5" s="28">
        <v>464640</v>
      </c>
      <c r="H5" s="29">
        <v>464241</v>
      </c>
      <c r="I5" s="28">
        <v>557272</v>
      </c>
      <c r="J5" s="28">
        <v>588899</v>
      </c>
      <c r="K5" s="29">
        <v>628126.64699999988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873568.80000000016</v>
      </c>
      <c r="D6" s="33">
        <v>862457</v>
      </c>
      <c r="E6" s="33">
        <v>806620</v>
      </c>
      <c r="F6" s="32">
        <v>471361.5</v>
      </c>
      <c r="G6" s="33">
        <v>808786.5</v>
      </c>
      <c r="H6" s="34">
        <v>809221</v>
      </c>
      <c r="I6" s="33">
        <v>839770</v>
      </c>
      <c r="J6" s="33">
        <v>811994</v>
      </c>
      <c r="K6" s="34">
        <v>501137.68199999986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11333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863.8</v>
      </c>
      <c r="D8" s="20">
        <f t="shared" ref="D8:K8" si="1">SUM(D9:D15)</f>
        <v>474</v>
      </c>
      <c r="E8" s="20">
        <f t="shared" si="1"/>
        <v>387</v>
      </c>
      <c r="F8" s="21">
        <f t="shared" si="1"/>
        <v>50</v>
      </c>
      <c r="G8" s="20">
        <f t="shared" si="1"/>
        <v>2670</v>
      </c>
      <c r="H8" s="22">
        <f t="shared" si="1"/>
        <v>2807</v>
      </c>
      <c r="I8" s="20">
        <f t="shared" si="1"/>
        <v>2089</v>
      </c>
      <c r="J8" s="20">
        <f t="shared" si="1"/>
        <v>2198</v>
      </c>
      <c r="K8" s="20">
        <f t="shared" si="1"/>
        <v>2301.4939999999997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1542</v>
      </c>
      <c r="H10" s="34">
        <v>1542</v>
      </c>
      <c r="I10" s="33">
        <v>1589</v>
      </c>
      <c r="J10" s="33">
        <v>1673</v>
      </c>
      <c r="K10" s="34">
        <v>1751.6689999999999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863.8</v>
      </c>
      <c r="D15" s="36">
        <v>474</v>
      </c>
      <c r="E15" s="36">
        <v>387</v>
      </c>
      <c r="F15" s="35">
        <v>50</v>
      </c>
      <c r="G15" s="36">
        <v>1128</v>
      </c>
      <c r="H15" s="37">
        <v>1265</v>
      </c>
      <c r="I15" s="36">
        <v>500</v>
      </c>
      <c r="J15" s="36">
        <v>525</v>
      </c>
      <c r="K15" s="37">
        <v>549.82499999999993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913</v>
      </c>
      <c r="D16" s="20">
        <f t="shared" ref="D16:K16" si="2">SUM(D17:D23)</f>
        <v>10158</v>
      </c>
      <c r="E16" s="20">
        <f t="shared" si="2"/>
        <v>99060</v>
      </c>
      <c r="F16" s="21">
        <f t="shared" si="2"/>
        <v>0</v>
      </c>
      <c r="G16" s="20">
        <f t="shared" si="2"/>
        <v>22258</v>
      </c>
      <c r="H16" s="22">
        <f t="shared" si="2"/>
        <v>22183</v>
      </c>
      <c r="I16" s="20">
        <f t="shared" si="2"/>
        <v>23092</v>
      </c>
      <c r="J16" s="20">
        <f t="shared" si="2"/>
        <v>1055</v>
      </c>
      <c r="K16" s="20">
        <f t="shared" si="2"/>
        <v>89.914999999999992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838</v>
      </c>
      <c r="D18" s="33">
        <v>7403</v>
      </c>
      <c r="E18" s="33">
        <v>16079</v>
      </c>
      <c r="F18" s="32">
        <v>0</v>
      </c>
      <c r="G18" s="33">
        <v>12836</v>
      </c>
      <c r="H18" s="34">
        <v>12761</v>
      </c>
      <c r="I18" s="33">
        <v>1200</v>
      </c>
      <c r="J18" s="33">
        <v>1055</v>
      </c>
      <c r="K18" s="34">
        <v>89.914999999999992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75</v>
      </c>
      <c r="D23" s="36">
        <v>2755</v>
      </c>
      <c r="E23" s="36">
        <v>82981</v>
      </c>
      <c r="F23" s="35">
        <v>0</v>
      </c>
      <c r="G23" s="36">
        <v>9422</v>
      </c>
      <c r="H23" s="37">
        <v>9422</v>
      </c>
      <c r="I23" s="36">
        <v>21892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28575</v>
      </c>
      <c r="D24" s="20">
        <v>798</v>
      </c>
      <c r="E24" s="20">
        <v>545</v>
      </c>
      <c r="F24" s="21">
        <v>0</v>
      </c>
      <c r="G24" s="20">
        <v>0</v>
      </c>
      <c r="H24" s="22">
        <v>26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1249363.6000000003</v>
      </c>
      <c r="D26" s="46">
        <f t="shared" ref="D26:K26" si="3">+D4+D8+D16+D24</f>
        <v>1253578</v>
      </c>
      <c r="E26" s="46">
        <f t="shared" si="3"/>
        <v>1291785</v>
      </c>
      <c r="F26" s="47">
        <f t="shared" si="3"/>
        <v>985327.5</v>
      </c>
      <c r="G26" s="46">
        <f t="shared" si="3"/>
        <v>1298354.5</v>
      </c>
      <c r="H26" s="48">
        <f t="shared" si="3"/>
        <v>1298478</v>
      </c>
      <c r="I26" s="46">
        <f t="shared" si="3"/>
        <v>1422223</v>
      </c>
      <c r="J26" s="46">
        <f t="shared" si="3"/>
        <v>1404146</v>
      </c>
      <c r="K26" s="46">
        <f t="shared" si="3"/>
        <v>1131655.7379999997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30361</v>
      </c>
      <c r="D4" s="33">
        <v>24685</v>
      </c>
      <c r="E4" s="33">
        <v>2695</v>
      </c>
      <c r="F4" s="27">
        <v>6910</v>
      </c>
      <c r="G4" s="28">
        <v>7347</v>
      </c>
      <c r="H4" s="29">
        <v>7347</v>
      </c>
      <c r="I4" s="33">
        <v>8236</v>
      </c>
      <c r="J4" s="33">
        <v>8670</v>
      </c>
      <c r="K4" s="33">
        <v>9103.5099999999984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10229</v>
      </c>
      <c r="D5" s="33">
        <v>8887</v>
      </c>
      <c r="E5" s="33">
        <v>10177</v>
      </c>
      <c r="F5" s="32">
        <v>15758</v>
      </c>
      <c r="G5" s="33">
        <v>15964</v>
      </c>
      <c r="H5" s="34">
        <v>15964</v>
      </c>
      <c r="I5" s="33">
        <v>17156</v>
      </c>
      <c r="J5" s="33">
        <v>18084</v>
      </c>
      <c r="K5" s="33">
        <v>19012.451999999997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0</v>
      </c>
      <c r="D6" s="33">
        <v>0</v>
      </c>
      <c r="E6" s="33">
        <v>1721</v>
      </c>
      <c r="F6" s="32">
        <v>2822</v>
      </c>
      <c r="G6" s="33">
        <v>3011</v>
      </c>
      <c r="H6" s="34">
        <v>3011</v>
      </c>
      <c r="I6" s="33">
        <v>3237</v>
      </c>
      <c r="J6" s="33">
        <v>3401</v>
      </c>
      <c r="K6" s="33">
        <v>3576.2529999999997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27032.6</v>
      </c>
      <c r="D7" s="33">
        <v>31308</v>
      </c>
      <c r="E7" s="33">
        <v>47032</v>
      </c>
      <c r="F7" s="32">
        <v>170388</v>
      </c>
      <c r="G7" s="33">
        <v>110370</v>
      </c>
      <c r="H7" s="34">
        <v>110371</v>
      </c>
      <c r="I7" s="33">
        <v>118054</v>
      </c>
      <c r="J7" s="33">
        <v>129380</v>
      </c>
      <c r="K7" s="33">
        <v>155611.13999999998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71954</v>
      </c>
      <c r="D8" s="33">
        <v>115624</v>
      </c>
      <c r="E8" s="33">
        <v>134462</v>
      </c>
      <c r="F8" s="32">
        <v>160592</v>
      </c>
      <c r="G8" s="33">
        <v>173646</v>
      </c>
      <c r="H8" s="34">
        <v>173645</v>
      </c>
      <c r="I8" s="33">
        <v>201764</v>
      </c>
      <c r="J8" s="33">
        <v>216450</v>
      </c>
      <c r="K8" s="33">
        <v>237303.84999999998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139576.6</v>
      </c>
      <c r="D19" s="46">
        <f t="shared" ref="D19:K19" si="1">SUM(D4:D18)</f>
        <v>180504</v>
      </c>
      <c r="E19" s="46">
        <f t="shared" si="1"/>
        <v>196087</v>
      </c>
      <c r="F19" s="47">
        <f t="shared" si="1"/>
        <v>356470</v>
      </c>
      <c r="G19" s="46">
        <f t="shared" si="1"/>
        <v>310338</v>
      </c>
      <c r="H19" s="48">
        <f t="shared" si="1"/>
        <v>310338</v>
      </c>
      <c r="I19" s="46">
        <f t="shared" si="1"/>
        <v>348447</v>
      </c>
      <c r="J19" s="46">
        <f t="shared" si="1"/>
        <v>375985</v>
      </c>
      <c r="K19" s="46">
        <f t="shared" si="1"/>
        <v>424607.20499999996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</row>
    <row r="4" spans="1:27" s="23" customFormat="1" ht="12.75" customHeight="1" x14ac:dyDescent="0.25">
      <c r="A4" s="18"/>
      <c r="B4" s="19" t="s">
        <v>6</v>
      </c>
      <c r="C4" s="20">
        <f>SUM(C5:C7)</f>
        <v>131355.80000000002</v>
      </c>
      <c r="D4" s="20">
        <f t="shared" ref="D4:K4" si="0">SUM(D5:D7)</f>
        <v>176083</v>
      </c>
      <c r="E4" s="20">
        <f t="shared" si="0"/>
        <v>187090</v>
      </c>
      <c r="F4" s="21">
        <f t="shared" si="0"/>
        <v>356420</v>
      </c>
      <c r="G4" s="20">
        <f t="shared" si="0"/>
        <v>306036</v>
      </c>
      <c r="H4" s="22">
        <f t="shared" si="0"/>
        <v>306037</v>
      </c>
      <c r="I4" s="20">
        <f t="shared" si="0"/>
        <v>346158</v>
      </c>
      <c r="J4" s="20">
        <f t="shared" si="0"/>
        <v>373732</v>
      </c>
      <c r="K4" s="20">
        <f t="shared" si="0"/>
        <v>422215.79599999997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66278</v>
      </c>
      <c r="D5" s="28">
        <v>115500</v>
      </c>
      <c r="E5" s="28">
        <v>114504</v>
      </c>
      <c r="F5" s="27">
        <v>169098</v>
      </c>
      <c r="G5" s="28">
        <v>142427</v>
      </c>
      <c r="H5" s="29">
        <v>142427</v>
      </c>
      <c r="I5" s="28">
        <v>185222</v>
      </c>
      <c r="J5" s="28">
        <v>198262</v>
      </c>
      <c r="K5" s="29">
        <v>216762.886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65077.80000000001</v>
      </c>
      <c r="D6" s="33">
        <v>60583</v>
      </c>
      <c r="E6" s="33">
        <v>72586</v>
      </c>
      <c r="F6" s="32">
        <v>187322</v>
      </c>
      <c r="G6" s="33">
        <v>163609</v>
      </c>
      <c r="H6" s="34">
        <v>163610</v>
      </c>
      <c r="I6" s="33">
        <v>160936</v>
      </c>
      <c r="J6" s="33">
        <v>175470</v>
      </c>
      <c r="K6" s="34">
        <v>205452.90999999997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299.8</v>
      </c>
      <c r="D8" s="20">
        <f t="shared" ref="D8:K8" si="1">SUM(D9:D15)</f>
        <v>93</v>
      </c>
      <c r="E8" s="20">
        <f t="shared" si="1"/>
        <v>88</v>
      </c>
      <c r="F8" s="21">
        <f t="shared" si="1"/>
        <v>50</v>
      </c>
      <c r="G8" s="20">
        <f t="shared" si="1"/>
        <v>2554</v>
      </c>
      <c r="H8" s="22">
        <f t="shared" si="1"/>
        <v>2530</v>
      </c>
      <c r="I8" s="20">
        <f t="shared" si="1"/>
        <v>2089</v>
      </c>
      <c r="J8" s="20">
        <f t="shared" si="1"/>
        <v>2198</v>
      </c>
      <c r="K8" s="20">
        <f t="shared" si="1"/>
        <v>2301.4939999999997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1542</v>
      </c>
      <c r="H10" s="34">
        <v>1542</v>
      </c>
      <c r="I10" s="33">
        <v>1589</v>
      </c>
      <c r="J10" s="33">
        <v>1673</v>
      </c>
      <c r="K10" s="34">
        <v>1751.6689999999999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299.8</v>
      </c>
      <c r="D15" s="36">
        <v>93</v>
      </c>
      <c r="E15" s="36">
        <v>88</v>
      </c>
      <c r="F15" s="35">
        <v>50</v>
      </c>
      <c r="G15" s="36">
        <v>1012</v>
      </c>
      <c r="H15" s="37">
        <v>988</v>
      </c>
      <c r="I15" s="36">
        <v>500</v>
      </c>
      <c r="J15" s="36">
        <v>525</v>
      </c>
      <c r="K15" s="37">
        <v>549.82499999999993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3543</v>
      </c>
      <c r="E16" s="20">
        <f t="shared" si="2"/>
        <v>8662</v>
      </c>
      <c r="F16" s="21">
        <f t="shared" si="2"/>
        <v>0</v>
      </c>
      <c r="G16" s="20">
        <f t="shared" si="2"/>
        <v>1748</v>
      </c>
      <c r="H16" s="22">
        <f t="shared" si="2"/>
        <v>1748</v>
      </c>
      <c r="I16" s="20">
        <f t="shared" si="2"/>
        <v>200</v>
      </c>
      <c r="J16" s="20">
        <f t="shared" si="2"/>
        <v>55</v>
      </c>
      <c r="K16" s="20">
        <f t="shared" si="2"/>
        <v>89.914999999999992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3543</v>
      </c>
      <c r="E18" s="33">
        <v>8567</v>
      </c>
      <c r="F18" s="32">
        <v>0</v>
      </c>
      <c r="G18" s="33">
        <v>1326</v>
      </c>
      <c r="H18" s="34">
        <v>1326</v>
      </c>
      <c r="I18" s="33">
        <v>200</v>
      </c>
      <c r="J18" s="33">
        <v>55</v>
      </c>
      <c r="K18" s="34">
        <v>89.914999999999992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95</v>
      </c>
      <c r="F23" s="35">
        <v>0</v>
      </c>
      <c r="G23" s="36">
        <v>422</v>
      </c>
      <c r="H23" s="37">
        <v>422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7921</v>
      </c>
      <c r="D24" s="20">
        <v>785</v>
      </c>
      <c r="E24" s="20">
        <v>247</v>
      </c>
      <c r="F24" s="21">
        <v>0</v>
      </c>
      <c r="G24" s="20">
        <v>0</v>
      </c>
      <c r="H24" s="22">
        <v>23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139576.6</v>
      </c>
      <c r="D26" s="46">
        <f t="shared" ref="D26:K26" si="3">+D4+D8+D16+D24</f>
        <v>180504</v>
      </c>
      <c r="E26" s="46">
        <f t="shared" si="3"/>
        <v>196087</v>
      </c>
      <c r="F26" s="47">
        <f t="shared" si="3"/>
        <v>356470</v>
      </c>
      <c r="G26" s="46">
        <f t="shared" si="3"/>
        <v>310338</v>
      </c>
      <c r="H26" s="48">
        <f t="shared" si="3"/>
        <v>310338</v>
      </c>
      <c r="I26" s="46">
        <f t="shared" si="3"/>
        <v>348447</v>
      </c>
      <c r="J26" s="46">
        <f t="shared" si="3"/>
        <v>375985</v>
      </c>
      <c r="K26" s="46">
        <f t="shared" si="3"/>
        <v>424607.20499999996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2969</v>
      </c>
      <c r="D4" s="33">
        <v>1739</v>
      </c>
      <c r="E4" s="33">
        <v>2269</v>
      </c>
      <c r="F4" s="27">
        <v>3636</v>
      </c>
      <c r="G4" s="28">
        <v>4267</v>
      </c>
      <c r="H4" s="29">
        <v>4253</v>
      </c>
      <c r="I4" s="33">
        <v>4134</v>
      </c>
      <c r="J4" s="33">
        <v>4687</v>
      </c>
      <c r="K4" s="33">
        <v>4531.4110000000001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15137</v>
      </c>
      <c r="D5" s="33">
        <v>16013</v>
      </c>
      <c r="E5" s="33">
        <v>17398</v>
      </c>
      <c r="F5" s="32">
        <v>13555</v>
      </c>
      <c r="G5" s="33">
        <v>14262</v>
      </c>
      <c r="H5" s="34">
        <v>14268</v>
      </c>
      <c r="I5" s="33">
        <v>15564</v>
      </c>
      <c r="J5" s="33">
        <v>16405</v>
      </c>
      <c r="K5" s="33">
        <v>17246.465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10081</v>
      </c>
      <c r="D6" s="33">
        <v>10941</v>
      </c>
      <c r="E6" s="33">
        <v>11638</v>
      </c>
      <c r="F6" s="32">
        <v>20294</v>
      </c>
      <c r="G6" s="33">
        <v>19491</v>
      </c>
      <c r="H6" s="34">
        <v>19491</v>
      </c>
      <c r="I6" s="33">
        <v>21432</v>
      </c>
      <c r="J6" s="33">
        <v>22587</v>
      </c>
      <c r="K6" s="33">
        <v>23740.110999999997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11425</v>
      </c>
      <c r="D7" s="33">
        <v>11040</v>
      </c>
      <c r="E7" s="33">
        <v>13438</v>
      </c>
      <c r="F7" s="32">
        <v>16099</v>
      </c>
      <c r="G7" s="33">
        <v>15772</v>
      </c>
      <c r="H7" s="34">
        <v>15772</v>
      </c>
      <c r="I7" s="33">
        <v>17884</v>
      </c>
      <c r="J7" s="33">
        <v>18858</v>
      </c>
      <c r="K7" s="33">
        <v>19832.473999999998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3380</v>
      </c>
      <c r="D8" s="33">
        <v>4217</v>
      </c>
      <c r="E8" s="33">
        <v>3929</v>
      </c>
      <c r="F8" s="32">
        <v>4970</v>
      </c>
      <c r="G8" s="33">
        <v>5104</v>
      </c>
      <c r="H8" s="34">
        <v>5104</v>
      </c>
      <c r="I8" s="33">
        <v>5590</v>
      </c>
      <c r="J8" s="33">
        <v>5889</v>
      </c>
      <c r="K8" s="33">
        <v>6187.1169999999993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SUM(C4:C8)</f>
        <v>42992</v>
      </c>
      <c r="D19" s="46">
        <f t="shared" ref="D19:K19" si="1">SUM(D4:D8)</f>
        <v>43950</v>
      </c>
      <c r="E19" s="46">
        <f t="shared" si="1"/>
        <v>48672</v>
      </c>
      <c r="F19" s="47">
        <f t="shared" si="1"/>
        <v>58554</v>
      </c>
      <c r="G19" s="46">
        <f t="shared" si="1"/>
        <v>58896</v>
      </c>
      <c r="H19" s="48">
        <f t="shared" si="1"/>
        <v>58888</v>
      </c>
      <c r="I19" s="46">
        <f t="shared" si="1"/>
        <v>64604</v>
      </c>
      <c r="J19" s="46">
        <f t="shared" si="1"/>
        <v>68426</v>
      </c>
      <c r="K19" s="46">
        <f t="shared" si="1"/>
        <v>71537.577999999994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</row>
    <row r="4" spans="1:27" s="23" customFormat="1" ht="12.75" customHeight="1" x14ac:dyDescent="0.25">
      <c r="A4" s="18"/>
      <c r="B4" s="19" t="s">
        <v>6</v>
      </c>
      <c r="C4" s="20">
        <f>SUM(C5:C7)</f>
        <v>42990</v>
      </c>
      <c r="D4" s="20">
        <f t="shared" ref="D4:K4" si="0">SUM(D5:D7)</f>
        <v>43950</v>
      </c>
      <c r="E4" s="20">
        <f t="shared" si="0"/>
        <v>48512</v>
      </c>
      <c r="F4" s="21">
        <f t="shared" si="0"/>
        <v>58554</v>
      </c>
      <c r="G4" s="20">
        <f t="shared" si="0"/>
        <v>58896</v>
      </c>
      <c r="H4" s="22">
        <f t="shared" si="0"/>
        <v>58867</v>
      </c>
      <c r="I4" s="20">
        <f t="shared" si="0"/>
        <v>64604</v>
      </c>
      <c r="J4" s="20">
        <f t="shared" si="0"/>
        <v>68426</v>
      </c>
      <c r="K4" s="20">
        <f t="shared" si="0"/>
        <v>71537.577999999994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39920</v>
      </c>
      <c r="D5" s="28">
        <v>42921</v>
      </c>
      <c r="E5" s="28">
        <v>45205</v>
      </c>
      <c r="F5" s="27">
        <v>56446</v>
      </c>
      <c r="G5" s="28">
        <v>56174</v>
      </c>
      <c r="H5" s="29">
        <v>55890</v>
      </c>
      <c r="I5" s="28">
        <v>62037</v>
      </c>
      <c r="J5" s="28">
        <v>65393</v>
      </c>
      <c r="K5" s="29">
        <v>68746.828999999998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3070</v>
      </c>
      <c r="D6" s="33">
        <v>1029</v>
      </c>
      <c r="E6" s="33">
        <v>3307</v>
      </c>
      <c r="F6" s="32">
        <v>2108</v>
      </c>
      <c r="G6" s="33">
        <v>2722</v>
      </c>
      <c r="H6" s="34">
        <v>2977</v>
      </c>
      <c r="I6" s="33">
        <v>2567</v>
      </c>
      <c r="J6" s="33">
        <v>3033</v>
      </c>
      <c r="K6" s="34">
        <v>2790.7489999999998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</v>
      </c>
      <c r="D8" s="20">
        <f t="shared" ref="D8:K8" si="1">SUM(D9:D15)</f>
        <v>0</v>
      </c>
      <c r="E8" s="20">
        <f t="shared" si="1"/>
        <v>117</v>
      </c>
      <c r="F8" s="21">
        <f t="shared" si="1"/>
        <v>0</v>
      </c>
      <c r="G8" s="20">
        <f t="shared" si="1"/>
        <v>0</v>
      </c>
      <c r="H8" s="22">
        <f t="shared" si="1"/>
        <v>21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</v>
      </c>
      <c r="D15" s="36">
        <v>0</v>
      </c>
      <c r="E15" s="36">
        <v>117</v>
      </c>
      <c r="F15" s="35">
        <v>0</v>
      </c>
      <c r="G15" s="36">
        <v>0</v>
      </c>
      <c r="H15" s="37">
        <v>21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43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42992</v>
      </c>
      <c r="D26" s="46">
        <f t="shared" ref="D26:K26" si="3">+D4+D8+D16+D24</f>
        <v>43950</v>
      </c>
      <c r="E26" s="46">
        <f t="shared" si="3"/>
        <v>48672</v>
      </c>
      <c r="F26" s="47">
        <f t="shared" si="3"/>
        <v>58554</v>
      </c>
      <c r="G26" s="46">
        <f t="shared" si="3"/>
        <v>58896</v>
      </c>
      <c r="H26" s="48">
        <f t="shared" si="3"/>
        <v>58888</v>
      </c>
      <c r="I26" s="46">
        <f t="shared" si="3"/>
        <v>64604</v>
      </c>
      <c r="J26" s="46">
        <f t="shared" si="3"/>
        <v>68426</v>
      </c>
      <c r="K26" s="46">
        <f t="shared" si="3"/>
        <v>71537.577999999994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3764</v>
      </c>
      <c r="D4" s="33">
        <v>1706</v>
      </c>
      <c r="E4" s="33">
        <v>1544</v>
      </c>
      <c r="F4" s="27">
        <v>2110</v>
      </c>
      <c r="G4" s="28">
        <v>1818</v>
      </c>
      <c r="H4" s="29">
        <v>1818</v>
      </c>
      <c r="I4" s="33">
        <v>2222</v>
      </c>
      <c r="J4" s="33">
        <v>2344</v>
      </c>
      <c r="K4" s="33">
        <v>2467.232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650264</v>
      </c>
      <c r="D5" s="33">
        <v>630632</v>
      </c>
      <c r="E5" s="33">
        <v>678185</v>
      </c>
      <c r="F5" s="32">
        <v>142623</v>
      </c>
      <c r="G5" s="33">
        <v>492141</v>
      </c>
      <c r="H5" s="34">
        <v>492142</v>
      </c>
      <c r="I5" s="33">
        <v>525568</v>
      </c>
      <c r="J5" s="33">
        <v>459181</v>
      </c>
      <c r="K5" s="33">
        <v>118602.59299999998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158</v>
      </c>
      <c r="C6" s="33">
        <v>238192</v>
      </c>
      <c r="D6" s="33">
        <v>237409</v>
      </c>
      <c r="E6" s="33">
        <v>205281</v>
      </c>
      <c r="F6" s="32">
        <v>233194.5</v>
      </c>
      <c r="G6" s="33">
        <v>256557.5</v>
      </c>
      <c r="H6" s="34">
        <v>256557</v>
      </c>
      <c r="I6" s="33">
        <v>275371</v>
      </c>
      <c r="J6" s="33">
        <v>281453</v>
      </c>
      <c r="K6" s="33">
        <v>286380.00899999996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12854</v>
      </c>
      <c r="D7" s="33">
        <v>9098</v>
      </c>
      <c r="E7" s="33">
        <v>11712</v>
      </c>
      <c r="F7" s="32">
        <v>24213</v>
      </c>
      <c r="G7" s="33">
        <v>17723</v>
      </c>
      <c r="H7" s="34">
        <v>17723</v>
      </c>
      <c r="I7" s="33">
        <v>26797</v>
      </c>
      <c r="J7" s="33">
        <v>28151</v>
      </c>
      <c r="K7" s="33">
        <v>29584.002999999997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905074</v>
      </c>
      <c r="D19" s="46">
        <f t="shared" ref="D19:K19" si="1">SUM(D4:D18)</f>
        <v>878845</v>
      </c>
      <c r="E19" s="46">
        <f t="shared" si="1"/>
        <v>896722</v>
      </c>
      <c r="F19" s="47">
        <f t="shared" si="1"/>
        <v>402140.5</v>
      </c>
      <c r="G19" s="46">
        <f t="shared" si="1"/>
        <v>768239.5</v>
      </c>
      <c r="H19" s="48">
        <f t="shared" si="1"/>
        <v>768240</v>
      </c>
      <c r="I19" s="46">
        <f t="shared" si="1"/>
        <v>829958</v>
      </c>
      <c r="J19" s="46">
        <f t="shared" si="1"/>
        <v>771129</v>
      </c>
      <c r="K19" s="46">
        <f t="shared" si="1"/>
        <v>437033.83699999994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124</v>
      </c>
      <c r="J3" s="17" t="s">
        <v>126</v>
      </c>
      <c r="K3" s="17" t="s">
        <v>125</v>
      </c>
    </row>
    <row r="4" spans="1:27" s="23" customFormat="1" ht="12.75" customHeight="1" x14ac:dyDescent="0.25">
      <c r="A4" s="18"/>
      <c r="B4" s="19" t="s">
        <v>6</v>
      </c>
      <c r="C4" s="20">
        <f>SUM(C5:C7)</f>
        <v>883568</v>
      </c>
      <c r="D4" s="20">
        <f t="shared" ref="D4:K4" si="0">SUM(D5:D7)</f>
        <v>872168</v>
      </c>
      <c r="E4" s="20">
        <f t="shared" si="0"/>
        <v>806121</v>
      </c>
      <c r="F4" s="21">
        <f t="shared" si="0"/>
        <v>402140.5</v>
      </c>
      <c r="G4" s="20">
        <f t="shared" si="0"/>
        <v>747798.5</v>
      </c>
      <c r="H4" s="22">
        <f t="shared" si="0"/>
        <v>747770</v>
      </c>
      <c r="I4" s="20">
        <f t="shared" si="0"/>
        <v>807066</v>
      </c>
      <c r="J4" s="20">
        <f t="shared" si="0"/>
        <v>770129</v>
      </c>
      <c r="K4" s="20">
        <f t="shared" si="0"/>
        <v>437033.83699999994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98464</v>
      </c>
      <c r="D5" s="28">
        <v>66771</v>
      </c>
      <c r="E5" s="28">
        <v>77807</v>
      </c>
      <c r="F5" s="27">
        <v>123410</v>
      </c>
      <c r="G5" s="28">
        <v>107439</v>
      </c>
      <c r="H5" s="29">
        <v>107437</v>
      </c>
      <c r="I5" s="28">
        <v>133232</v>
      </c>
      <c r="J5" s="28">
        <v>139147</v>
      </c>
      <c r="K5" s="29">
        <v>146729.79099999997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785104</v>
      </c>
      <c r="D6" s="33">
        <v>794068</v>
      </c>
      <c r="E6" s="33">
        <v>728314</v>
      </c>
      <c r="F6" s="32">
        <v>278730.5</v>
      </c>
      <c r="G6" s="33">
        <v>640359.5</v>
      </c>
      <c r="H6" s="34">
        <v>640333</v>
      </c>
      <c r="I6" s="33">
        <v>673834</v>
      </c>
      <c r="J6" s="33">
        <v>630982</v>
      </c>
      <c r="K6" s="34">
        <v>290304.04599999997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11329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176</v>
      </c>
      <c r="D8" s="20">
        <f t="shared" ref="D8:K8" si="1">SUM(D9:D15)</f>
        <v>62</v>
      </c>
      <c r="E8" s="20">
        <f t="shared" si="1"/>
        <v>89</v>
      </c>
      <c r="F8" s="21">
        <f t="shared" si="1"/>
        <v>0</v>
      </c>
      <c r="G8" s="20">
        <f t="shared" si="1"/>
        <v>6</v>
      </c>
      <c r="H8" s="22">
        <f t="shared" si="1"/>
        <v>35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176</v>
      </c>
      <c r="D15" s="36">
        <v>62</v>
      </c>
      <c r="E15" s="36">
        <v>89</v>
      </c>
      <c r="F15" s="35">
        <v>0</v>
      </c>
      <c r="G15" s="36">
        <v>6</v>
      </c>
      <c r="H15" s="37">
        <v>35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913</v>
      </c>
      <c r="D16" s="20">
        <f t="shared" ref="D16:K16" si="2">SUM(D17:D23)</f>
        <v>6615</v>
      </c>
      <c r="E16" s="20">
        <f t="shared" si="2"/>
        <v>90398</v>
      </c>
      <c r="F16" s="21">
        <f t="shared" si="2"/>
        <v>0</v>
      </c>
      <c r="G16" s="20">
        <f t="shared" si="2"/>
        <v>20435</v>
      </c>
      <c r="H16" s="22">
        <f t="shared" si="2"/>
        <v>20435</v>
      </c>
      <c r="I16" s="20">
        <f t="shared" si="2"/>
        <v>22892</v>
      </c>
      <c r="J16" s="20">
        <f t="shared" si="2"/>
        <v>1000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838</v>
      </c>
      <c r="D18" s="33">
        <v>3860</v>
      </c>
      <c r="E18" s="33">
        <v>7512</v>
      </c>
      <c r="F18" s="32">
        <v>0</v>
      </c>
      <c r="G18" s="33">
        <v>11435</v>
      </c>
      <c r="H18" s="34">
        <v>11435</v>
      </c>
      <c r="I18" s="33">
        <v>1000</v>
      </c>
      <c r="J18" s="33">
        <v>1000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75</v>
      </c>
      <c r="D23" s="36">
        <v>2755</v>
      </c>
      <c r="E23" s="36">
        <v>82886</v>
      </c>
      <c r="F23" s="35">
        <v>0</v>
      </c>
      <c r="G23" s="36">
        <v>9000</v>
      </c>
      <c r="H23" s="37">
        <v>9000</v>
      </c>
      <c r="I23" s="36">
        <v>21892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20417</v>
      </c>
      <c r="D24" s="20">
        <v>0</v>
      </c>
      <c r="E24" s="20">
        <v>114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905074</v>
      </c>
      <c r="D26" s="46">
        <f t="shared" ref="D26:K26" si="3">+D4+D8+D16+D24</f>
        <v>878845</v>
      </c>
      <c r="E26" s="46">
        <f t="shared" si="3"/>
        <v>896722</v>
      </c>
      <c r="F26" s="47">
        <f t="shared" si="3"/>
        <v>402140.5</v>
      </c>
      <c r="G26" s="46">
        <f t="shared" si="3"/>
        <v>768239.5</v>
      </c>
      <c r="H26" s="48">
        <f t="shared" si="3"/>
        <v>768240</v>
      </c>
      <c r="I26" s="46">
        <f t="shared" si="3"/>
        <v>829958</v>
      </c>
      <c r="J26" s="46">
        <f t="shared" si="3"/>
        <v>771129</v>
      </c>
      <c r="K26" s="46">
        <f t="shared" si="3"/>
        <v>437033.83699999994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2014-05-29T13:02:38Z</dcterms:created>
  <dcterms:modified xsi:type="dcterms:W3CDTF">2014-05-30T08:45:06Z</dcterms:modified>
</cp:coreProperties>
</file>